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30 - Silnoproud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0  ZL3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Stavba!$A$1:$J$54</definedName>
    <definedName name="_xlnm.Print_Area" localSheetId="3">'ZL30  ZL30 Pol'!$A$1:$U$297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G14" i="12"/>
  <c r="I15" i="12"/>
  <c r="K15" i="12"/>
  <c r="M15" i="12"/>
  <c r="O15" i="12"/>
  <c r="Q15" i="12"/>
  <c r="U15" i="12"/>
  <c r="I19" i="12"/>
  <c r="K19" i="12"/>
  <c r="M19" i="12"/>
  <c r="O19" i="12"/>
  <c r="Q19" i="12"/>
  <c r="U19" i="12"/>
  <c r="I24" i="12"/>
  <c r="K24" i="12"/>
  <c r="M24" i="12"/>
  <c r="O24" i="12"/>
  <c r="Q24" i="12"/>
  <c r="U24" i="12"/>
  <c r="I28" i="12"/>
  <c r="K28" i="12"/>
  <c r="M28" i="12"/>
  <c r="O28" i="12"/>
  <c r="Q28" i="12"/>
  <c r="U28" i="12"/>
  <c r="I32" i="12"/>
  <c r="K32" i="12"/>
  <c r="M32" i="12"/>
  <c r="O32" i="12"/>
  <c r="Q32" i="12"/>
  <c r="U32" i="12"/>
  <c r="I35" i="12"/>
  <c r="K35" i="12"/>
  <c r="M35" i="12"/>
  <c r="O35" i="12"/>
  <c r="Q35" i="12"/>
  <c r="U35" i="12"/>
  <c r="I38" i="12"/>
  <c r="K38" i="12"/>
  <c r="M38" i="12"/>
  <c r="O38" i="12"/>
  <c r="Q38" i="12"/>
  <c r="U38" i="12"/>
  <c r="I43" i="12"/>
  <c r="K43" i="12"/>
  <c r="M43" i="12"/>
  <c r="O43" i="12"/>
  <c r="Q43" i="12"/>
  <c r="U43" i="12"/>
  <c r="G46" i="12"/>
  <c r="I47" i="12"/>
  <c r="K47" i="12"/>
  <c r="M47" i="12"/>
  <c r="O47" i="12"/>
  <c r="Q47" i="12"/>
  <c r="U47" i="12"/>
  <c r="I57" i="12"/>
  <c r="K57" i="12"/>
  <c r="M57" i="12"/>
  <c r="O57" i="12"/>
  <c r="Q57" i="12"/>
  <c r="U57" i="12"/>
  <c r="I73" i="12"/>
  <c r="K73" i="12"/>
  <c r="M73" i="12"/>
  <c r="O73" i="12"/>
  <c r="Q73" i="12"/>
  <c r="U73" i="12"/>
  <c r="I91" i="12"/>
  <c r="K91" i="12"/>
  <c r="M91" i="12"/>
  <c r="O91" i="12"/>
  <c r="Q91" i="12"/>
  <c r="U91" i="12"/>
  <c r="I95" i="12"/>
  <c r="K95" i="12"/>
  <c r="M95" i="12"/>
  <c r="O95" i="12"/>
  <c r="Q95" i="12"/>
  <c r="U95" i="12"/>
  <c r="I98" i="12"/>
  <c r="K98" i="12"/>
  <c r="M98" i="12"/>
  <c r="O98" i="12"/>
  <c r="Q98" i="12"/>
  <c r="U98" i="12"/>
  <c r="I109" i="12"/>
  <c r="K109" i="12"/>
  <c r="M109" i="12"/>
  <c r="O109" i="12"/>
  <c r="Q109" i="12"/>
  <c r="U109" i="12"/>
  <c r="I116" i="12"/>
  <c r="K116" i="12"/>
  <c r="M116" i="12"/>
  <c r="O116" i="12"/>
  <c r="Q116" i="12"/>
  <c r="U116" i="12"/>
  <c r="I123" i="12"/>
  <c r="K123" i="12"/>
  <c r="M123" i="12"/>
  <c r="O123" i="12"/>
  <c r="Q123" i="12"/>
  <c r="U123" i="12"/>
  <c r="I129" i="12"/>
  <c r="K129" i="12"/>
  <c r="M129" i="12"/>
  <c r="O129" i="12"/>
  <c r="Q129" i="12"/>
  <c r="U129" i="12"/>
  <c r="I136" i="12"/>
  <c r="K136" i="12"/>
  <c r="M136" i="12"/>
  <c r="O136" i="12"/>
  <c r="Q136" i="12"/>
  <c r="U136" i="12"/>
  <c r="I146" i="12"/>
  <c r="K146" i="12"/>
  <c r="M146" i="12"/>
  <c r="O146" i="12"/>
  <c r="Q146" i="12"/>
  <c r="U146" i="12"/>
  <c r="I152" i="12"/>
  <c r="K152" i="12"/>
  <c r="M152" i="12"/>
  <c r="O152" i="12"/>
  <c r="Q152" i="12"/>
  <c r="U152" i="12"/>
  <c r="I154" i="12"/>
  <c r="K154" i="12"/>
  <c r="M154" i="12"/>
  <c r="O154" i="12"/>
  <c r="Q154" i="12"/>
  <c r="U154" i="12"/>
  <c r="I166" i="12"/>
  <c r="K166" i="12"/>
  <c r="M166" i="12"/>
  <c r="O166" i="12"/>
  <c r="Q166" i="12"/>
  <c r="U166" i="12"/>
  <c r="I179" i="12"/>
  <c r="K179" i="12"/>
  <c r="M179" i="12"/>
  <c r="O179" i="12"/>
  <c r="Q179" i="12"/>
  <c r="U179" i="12"/>
  <c r="I189" i="12"/>
  <c r="K189" i="12"/>
  <c r="M189" i="12"/>
  <c r="O189" i="12"/>
  <c r="Q189" i="12"/>
  <c r="U189" i="12"/>
  <c r="I195" i="12"/>
  <c r="K195" i="12"/>
  <c r="M195" i="12"/>
  <c r="O195" i="12"/>
  <c r="Q195" i="12"/>
  <c r="U195" i="12"/>
  <c r="I197" i="12"/>
  <c r="K197" i="12"/>
  <c r="M197" i="12"/>
  <c r="O197" i="12"/>
  <c r="Q197" i="12"/>
  <c r="U197" i="12"/>
  <c r="I199" i="12"/>
  <c r="K199" i="12"/>
  <c r="M199" i="12"/>
  <c r="O199" i="12"/>
  <c r="Q199" i="12"/>
  <c r="U199" i="12"/>
  <c r="I216" i="12"/>
  <c r="K216" i="12"/>
  <c r="M216" i="12"/>
  <c r="O216" i="12"/>
  <c r="Q216" i="12"/>
  <c r="U216" i="12"/>
  <c r="I224" i="12"/>
  <c r="K224" i="12"/>
  <c r="M224" i="12"/>
  <c r="O224" i="12"/>
  <c r="Q224" i="12"/>
  <c r="U224" i="12"/>
  <c r="I232" i="12"/>
  <c r="K232" i="12"/>
  <c r="M232" i="12"/>
  <c r="O232" i="12"/>
  <c r="Q232" i="12"/>
  <c r="U232" i="12"/>
  <c r="I246" i="12"/>
  <c r="K246" i="12"/>
  <c r="M246" i="12"/>
  <c r="O246" i="12"/>
  <c r="Q246" i="12"/>
  <c r="U246" i="12"/>
  <c r="G257" i="12"/>
  <c r="I258" i="12"/>
  <c r="K258" i="12"/>
  <c r="M258" i="12"/>
  <c r="O258" i="12"/>
  <c r="Q258" i="12"/>
  <c r="U258" i="12"/>
  <c r="I262" i="12"/>
  <c r="K262" i="12"/>
  <c r="M262" i="12"/>
  <c r="O262" i="12"/>
  <c r="Q262" i="12"/>
  <c r="U262" i="12"/>
  <c r="I267" i="12"/>
  <c r="K267" i="12"/>
  <c r="M267" i="12"/>
  <c r="O267" i="12"/>
  <c r="Q267" i="12"/>
  <c r="U267" i="12"/>
  <c r="I271" i="12"/>
  <c r="K271" i="12"/>
  <c r="M271" i="12"/>
  <c r="O271" i="12"/>
  <c r="Q271" i="12"/>
  <c r="U271" i="12"/>
  <c r="G276" i="12"/>
  <c r="I277" i="12"/>
  <c r="K277" i="12"/>
  <c r="M277" i="12"/>
  <c r="O277" i="12"/>
  <c r="Q277" i="12"/>
  <c r="U277" i="12"/>
  <c r="I281" i="12"/>
  <c r="K281" i="12"/>
  <c r="M281" i="12"/>
  <c r="O281" i="12"/>
  <c r="Q281" i="12"/>
  <c r="U281" i="12"/>
  <c r="I286" i="12"/>
  <c r="K286" i="12"/>
  <c r="M286" i="12"/>
  <c r="O286" i="12"/>
  <c r="Q286" i="12"/>
  <c r="U286" i="12"/>
  <c r="I291" i="12"/>
  <c r="K291" i="12"/>
  <c r="M291" i="12"/>
  <c r="O291" i="12"/>
  <c r="Q291" i="12"/>
  <c r="U291" i="12"/>
  <c r="I54" i="1"/>
  <c r="J50" i="1" s="1"/>
  <c r="J51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I257" i="12" l="1"/>
  <c r="Q276" i="12"/>
  <c r="Q46" i="12"/>
  <c r="I46" i="12"/>
  <c r="M46" i="12"/>
  <c r="J40" i="1"/>
  <c r="U276" i="12"/>
  <c r="K276" i="12"/>
  <c r="O276" i="12"/>
  <c r="O46" i="12"/>
  <c r="U46" i="12"/>
  <c r="K46" i="12"/>
  <c r="O7" i="12"/>
  <c r="U7" i="12"/>
  <c r="K7" i="12"/>
  <c r="Q257" i="12"/>
  <c r="M257" i="12"/>
  <c r="J39" i="1"/>
  <c r="J42" i="1" s="1"/>
  <c r="M276" i="12"/>
  <c r="I276" i="12"/>
  <c r="M7" i="12"/>
  <c r="U257" i="12"/>
  <c r="K257" i="12"/>
  <c r="O257" i="12"/>
  <c r="O14" i="12"/>
  <c r="U14" i="12"/>
  <c r="K14" i="12"/>
  <c r="Q7" i="12"/>
  <c r="I7" i="12"/>
  <c r="M14" i="12"/>
  <c r="Q14" i="12"/>
  <c r="I14" i="12"/>
  <c r="J49" i="1"/>
  <c r="J53" i="1"/>
  <c r="J52" i="1"/>
  <c r="J5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<sst xmlns="http://schemas.openxmlformats.org/spreadsheetml/2006/main" count="818" uniqueCount="295">
  <si>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</si>
  <si>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</si>
  <si>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</si>
  <si>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</si>
  <si>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</si>
  <si>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</si>
  <si>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</si>
  <si>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</si>
  <si>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</si>
  <si>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</si>
  <si>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</si>
  <si>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</si>
  <si>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</si>
  <si>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</si>
  <si>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</si>
  <si>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</si>
  <si>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</si>
  <si>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</si>
  <si>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</si>
  <si>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</si>
  <si>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</si>
  <si>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</si>
  <si>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</si>
  <si>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</si>
  <si>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</si>
  <si>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</si>
  <si>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</si>
  <si>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</si>
  <si>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</si>
  <si>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</si>
  <si>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</si>
  <si>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</si>
  <si>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</si>
  <si>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</si>
  <si>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</si>
  <si>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</si>
  <si>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</si>
  <si>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</si>
  <si>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</si>
  <si>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</si>
  <si>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</si>
  <si>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</si>
  <si>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</si>
  <si>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ZL30</t>
  </si>
  <si>
    <t>Změny vedení silnoprodých rozvodů a upřenění počtů koncových prvků</t>
  </si>
  <si>
    <t xml:space="preserve">ZL30 </t>
  </si>
  <si>
    <t>ZL30 - Silnoproud</t>
  </si>
  <si>
    <t>Objekt:</t>
  </si>
  <si>
    <t>Rozpočet:</t>
  </si>
  <si>
    <t>ZL29-33-VIDOX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</si>
  <si>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</si>
  <si>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</si>
  <si>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</si>
  <si>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</si>
  <si>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</si>
  <si>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</si>
  <si>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</si>
  <si>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</si>
  <si>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</si>
  <si>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</si>
  <si>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</si>
  <si>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</si>
  <si>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</si>
  <si>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</si>
  <si>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</si>
  <si>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</si>
  <si>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</si>
  <si>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740.05</t>
  </si>
  <si>
    <t>Hromosvod, uzemnění</t>
  </si>
  <si>
    <t>740-2</t>
  </si>
  <si>
    <t>Kabely</t>
  </si>
  <si>
    <t>740-3</t>
  </si>
  <si>
    <t>Spínače a zásuvky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</si>
  <si>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</si>
  <si>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</si>
  <si>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</si>
  <si>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</si>
  <si>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</si>
  <si>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</si>
  <si>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</si>
  <si>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</si>
  <si>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</si>
  <si>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</si>
  <si>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</si>
  <si>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</si>
  <si>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</si>
  <si>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</si>
  <si>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</si>
  <si>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</si>
  <si>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</si>
  <si>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</si>
  <si>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</si>
  <si>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</si>
  <si>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</si>
  <si>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</si>
  <si>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</si>
  <si>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</si>
  <si>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</si>
  <si>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</si>
  <si>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</si>
  <si>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</si>
  <si>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</si>
  <si>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</si>
  <si>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210220021</t>
  </si>
  <si>
    <t>Vedení uzemňovací v zemi FeZn do 120 mm2</t>
  </si>
  <si>
    <t>m</t>
  </si>
  <si>
    <t>POL1_7</t>
  </si>
  <si>
    <t>fasády - nutnost )úpravy hromosvodu : 5</t>
  </si>
  <si>
    <t>VV</t>
  </si>
  <si>
    <t>210220302</t>
  </si>
  <si>
    <t>Svorka hromosvodová nad 2 šrouby /ST, SJ, SR, atd/</t>
  </si>
  <si>
    <t>kus</t>
  </si>
  <si>
    <t>fasády - nutnost )úpravy hromosvodu : 4</t>
  </si>
  <si>
    <t>210220361</t>
  </si>
  <si>
    <t>Zemnič tyčový, zaražení a připojení, do 2 m</t>
  </si>
  <si>
    <t>fasády - nutnost )úpravy hromosvodu : 3</t>
  </si>
  <si>
    <t>210010004</t>
  </si>
  <si>
    <t>Trubka ohebná pod omítku, typ 23.. 29 mm, včetně dodávky trubky PVC 2329</t>
  </si>
  <si>
    <t>POL1_</t>
  </si>
  <si>
    <t xml:space="preserve">změny kabelových tras na základě požadavků státní památkové péče po provedení trasování : </t>
  </si>
  <si>
    <t>objekt M1 - vedení v podlahách a stropech : 469+163</t>
  </si>
  <si>
    <t xml:space="preserve">cena RTS 2014/I 45,50 Kč cena dle SoD 80% z 2014/I - 36,40 Kč : </t>
  </si>
  <si>
    <t>210010002</t>
  </si>
  <si>
    <t>Trubka ohebná pod omítku, typ 23.. 16 mm</t>
  </si>
  <si>
    <t>objekt M1 - vedení v podlahách a stropech : 482+105+50+45</t>
  </si>
  <si>
    <t>objekt M7 - změna tras : 50+90</t>
  </si>
  <si>
    <t>objekt M1 - mídtnost 2.02 - kabel SYFKY : 220</t>
  </si>
  <si>
    <t>210800105</t>
  </si>
  <si>
    <t>Kabel CYKY 750 V 3x1,5 mm2 uložený pod omítkou</t>
  </si>
  <si>
    <t>objekt M1 - vedení v podlahách a stropech - navýšení metrů : 687+57+32</t>
  </si>
  <si>
    <t>objekt M7 - změna tras : 90</t>
  </si>
  <si>
    <t>210800106</t>
  </si>
  <si>
    <t>Kabel CYKY 750 V 3x2,5 mm2 uložený pod omítkou</t>
  </si>
  <si>
    <t>objekt M1 - vedení v podlahách a stropech - navýšení metrů : 369+69+10</t>
  </si>
  <si>
    <t>objekt M7 - změna tras : 65</t>
  </si>
  <si>
    <t>210800113</t>
  </si>
  <si>
    <t>Kabel CYKY 750 V 4x10 mm2 uložený pod omítkou</t>
  </si>
  <si>
    <t>objekt M1 - vedení v podlahách a stropech : 32</t>
  </si>
  <si>
    <t>210800115</t>
  </si>
  <si>
    <t>Kabel CYKY 750 V 5x1,5 mm2 uložený pod omítkou</t>
  </si>
  <si>
    <t>objekt M1 - vedení v podlahách a stropech - navýšení metrů : 488+200</t>
  </si>
  <si>
    <t>220270262</t>
  </si>
  <si>
    <t>Zatažení vodiče 2x0,5 mm do prázdných trubek</t>
  </si>
  <si>
    <t>objekt M1 - vedení v podlahách a stropech - navýšení metrů : 268</t>
  </si>
  <si>
    <t>34121050</t>
  </si>
  <si>
    <t>kabel SYKFY; sdělovací; pevné uložení vnitřní; Cu plná holá jádra; počet prvků 5; počet žil v prvku, 2; jmen.prům.jádra 0,50 mm; teplota použití -25 až 60 °C</t>
  </si>
  <si>
    <t>POL3_7</t>
  </si>
  <si>
    <t>objekt M1 - mídtnost 2.02 : 220</t>
  </si>
  <si>
    <t>210110041</t>
  </si>
  <si>
    <t>Spínač zapuštěný jednopólový</t>
  </si>
  <si>
    <t xml:space="preserve">včetně dodávky spínače  :  </t>
  </si>
  <si>
    <t xml:space="preserve">Objekt M1 : </t>
  </si>
  <si>
    <t xml:space="preserve">v části určené pro expozice  :  </t>
  </si>
  <si>
    <t>dle výkazu v PD :  -22</t>
  </si>
  <si>
    <t xml:space="preserve">keramické provedení  :  </t>
  </si>
  <si>
    <t>skutečné provedení : 17+3</t>
  </si>
  <si>
    <t>Mezisoučet</t>
  </si>
  <si>
    <t>objekt M2 - změna Berker - požadavek SPP : -1</t>
  </si>
  <si>
    <t>210110045</t>
  </si>
  <si>
    <t>Spínač zapuštěný střídavý</t>
  </si>
  <si>
    <t>dle výkazu v PD :  -20</t>
  </si>
  <si>
    <t xml:space="preserve">v části pro školu  :  </t>
  </si>
  <si>
    <t>dle výkazu v PD :  -16</t>
  </si>
  <si>
    <t xml:space="preserve">vypínače s plastovými kryty  :  </t>
  </si>
  <si>
    <t xml:space="preserve">skutečnost : </t>
  </si>
  <si>
    <t>Objekt M1 : 58-15+11-1-4</t>
  </si>
  <si>
    <t>objekt M2 - změna Berker dle požadavku SPP : -2</t>
  </si>
  <si>
    <t>210111011</t>
  </si>
  <si>
    <t>Zásuvka domovní zapuštěná - provedení 2P+Z</t>
  </si>
  <si>
    <t>dle výkazu v PD :  -150</t>
  </si>
  <si>
    <t xml:space="preserve">zásuvky s plastovými kryty  :  </t>
  </si>
  <si>
    <t>dle výkazu v PD :  -101</t>
  </si>
  <si>
    <t>Objekt M2 - změna Berker dle požadavku SPP : -11</t>
  </si>
  <si>
    <t/>
  </si>
  <si>
    <t xml:space="preserve">skutečné provedení keramické : </t>
  </si>
  <si>
    <t>Objekt M2 - změna Berker dle požadavku SPP : 11</t>
  </si>
  <si>
    <t>Objekt M1 : 62+3</t>
  </si>
  <si>
    <t>skutečné provedení - Tango : 181+4</t>
  </si>
  <si>
    <t>220260002</t>
  </si>
  <si>
    <t>Krabice KP 68 ve zdi v přípraveném lůžku</t>
  </si>
  <si>
    <t>objekt M1 - vedení v podlahách a stropech- propojení : 8+8+1</t>
  </si>
  <si>
    <t>objekt M7 - změna tras : 4+1</t>
  </si>
  <si>
    <t>34536490R</t>
  </si>
  <si>
    <t>kryt spínače; jednoduchý; pro pro spínače řazení 1,6,7,1/0</t>
  </si>
  <si>
    <t xml:space="preserve">vč. dodávky spínače  :  </t>
  </si>
  <si>
    <t xml:space="preserve">Zadavatel upozorňuje, že materiálové a estetické provedení musí odpovídat vysokému standardu památkově chráněného objektu.  :  </t>
  </si>
  <si>
    <t xml:space="preserve">Zhotovitel není oprávněn dodávku každé příslušné položky uskutečnit dříve, než bude zadavatelem odsouhlasen vzorek.  :  </t>
  </si>
  <si>
    <t xml:space="preserve">Samotná dodávka pak musí odpovídat  odsouhlasenému vzorku.  :  </t>
  </si>
  <si>
    <t>dle výkazu v PD :  -(15+1+16+4)</t>
  </si>
  <si>
    <t>Objekt M1 : 58-15+11-4-1</t>
  </si>
  <si>
    <t>21011-0</t>
  </si>
  <si>
    <t>Podlahová krabice se dvěma zásuvkami, komplet</t>
  </si>
  <si>
    <t>ks</t>
  </si>
  <si>
    <t>VV : -27</t>
  </si>
  <si>
    <t>expozice : 4</t>
  </si>
  <si>
    <t>škola : 28</t>
  </si>
  <si>
    <t>Zásuvka 230V/16A, IP44, keramické provedení - kompletní dodávka a montáž</t>
  </si>
  <si>
    <t>dle výkazu v PD : -2</t>
  </si>
  <si>
    <t xml:space="preserve">keramické provedení - odpočet : </t>
  </si>
  <si>
    <t>Zásuvka 230V/16A, IP44 - kompletní dodávka a montáž</t>
  </si>
  <si>
    <t>dle výkazu v PD - odpočet :  -2</t>
  </si>
  <si>
    <t>3f. zásuvka, keramické provedení - kompletní dodávka a montáž</t>
  </si>
  <si>
    <t>dle výkazu v PD :  -1</t>
  </si>
  <si>
    <t xml:space="preserve">keramické provedení odpočet : </t>
  </si>
  <si>
    <t>Dvojtlačítko slaboproud, keramické provedení</t>
  </si>
  <si>
    <t xml:space="preserve">objekt M1 : </t>
  </si>
  <si>
    <t>dle výkazu v PD :  -6</t>
  </si>
  <si>
    <t>odpočet - objekt M7 : -4</t>
  </si>
  <si>
    <t>Dvojtlačítko slaboproud</t>
  </si>
  <si>
    <t>náhrada keramických kusů : 10</t>
  </si>
  <si>
    <t>žaluzie : 17</t>
  </si>
  <si>
    <t>objekt M2 -vypuštěno : -4</t>
  </si>
  <si>
    <t>21011-1</t>
  </si>
  <si>
    <t>Jednotlačítko slaboproud, keramické provedení</t>
  </si>
  <si>
    <t>POL3_1</t>
  </si>
  <si>
    <t>změna objekt M7 : 4</t>
  </si>
  <si>
    <t>345-0</t>
  </si>
  <si>
    <t>Zásuvka - keramické provedení</t>
  </si>
  <si>
    <t>rezerva :  -10</t>
  </si>
  <si>
    <t xml:space="preserve">skutečné provedení : </t>
  </si>
  <si>
    <t>Spínač -  keramické provedení - spínač včetně krytky - kompletní dodávka</t>
  </si>
  <si>
    <t>dle výkazu v PD : -( 20+22)</t>
  </si>
  <si>
    <t>rezerva : - 5</t>
  </si>
  <si>
    <t>objekt M2 - změna Berker dle požadavku SPP : 3</t>
  </si>
  <si>
    <t>Objekt M1 : 17</t>
  </si>
  <si>
    <t>Jednorámeček keramický</t>
  </si>
  <si>
    <t xml:space="preserve">ks    </t>
  </si>
  <si>
    <t>dle výkazu v PD :  -132</t>
  </si>
  <si>
    <t>Dvojrámeček keramický</t>
  </si>
  <si>
    <t>dle výkazu v PD :  -7</t>
  </si>
  <si>
    <t xml:space="preserve">odpočet : </t>
  </si>
  <si>
    <t>Trojrámeček vodorovný, keramické provedení</t>
  </si>
  <si>
    <t>objekt M1 - nerealizuje se : -1</t>
  </si>
  <si>
    <t>Čtyřrámeček vodorovný, keramické provedení</t>
  </si>
  <si>
    <t>objekt M7 : -1</t>
  </si>
  <si>
    <t>34536700</t>
  </si>
  <si>
    <t>rámeček pro elektroinst.přístroje(zásuvky a spínače); jednonásobný</t>
  </si>
  <si>
    <t xml:space="preserve">výkaz výměr : </t>
  </si>
  <si>
    <t>dle výkazu v PD : - 96</t>
  </si>
  <si>
    <t>objekt M1 : 104+39</t>
  </si>
  <si>
    <t>objekt M2 - změna Berker - požadavek SPP : -3</t>
  </si>
  <si>
    <t>34536705</t>
  </si>
  <si>
    <t>rámeček pro elektroinst.přístroje(zásuvky a spínače); dvojnásobný vodorovný</t>
  </si>
  <si>
    <t>dle výkazu v PD :  -54</t>
  </si>
  <si>
    <t>Objekt M1 : 20+16+2+4</t>
  </si>
  <si>
    <t>34536710</t>
  </si>
  <si>
    <t>rámeček pro elektroinst.přístroje(zásuvky a spínače); trojnásobný,vodorovný</t>
  </si>
  <si>
    <t>dle výkazu v PD :  -4</t>
  </si>
  <si>
    <t>objekt M1 : 9</t>
  </si>
  <si>
    <t>34551610</t>
  </si>
  <si>
    <t>zásuvka jednonásobná s ochr.kolíkem; řazení 2P+PE; 16 A, 250 V AC</t>
  </si>
  <si>
    <t>dle výkazu v PD :  -96</t>
  </si>
  <si>
    <t>trojnásobná :  -4*3</t>
  </si>
  <si>
    <t>objekt M1 : 104+33</t>
  </si>
  <si>
    <t>objekt M1 - trojnásobná : 9*3</t>
  </si>
  <si>
    <t>34551618</t>
  </si>
  <si>
    <t>zásuvka kompletní,dvojnásobná s ochrannými kolíky; řazení 2x(2P+PE); 16A, 250 VAC</t>
  </si>
  <si>
    <t>dle výkazu v PD : - 54</t>
  </si>
  <si>
    <t>Objekt M1 : 20+4</t>
  </si>
  <si>
    <t>210010123</t>
  </si>
  <si>
    <t>Trubka ochranná z PE, uložená volně, DN do 47 mm</t>
  </si>
  <si>
    <t>objekt M1, M2, M7- půdy vedení v násypech : 1458</t>
  </si>
  <si>
    <t xml:space="preserve">cena RTS 2014/I 33,80 Kč cena dle SoD 80% z 2014/I - 27,10 Kč : </t>
  </si>
  <si>
    <t>210010124</t>
  </si>
  <si>
    <t>Trubka ochranná z PE, uložená volně, DN do 80 mm</t>
  </si>
  <si>
    <t>objekt M1 - chodba s nálezem malby 1.22, 1.23 - svazek kabelů : 20</t>
  </si>
  <si>
    <t>Objekt M7 - provizorní připojení EZS : 30</t>
  </si>
  <si>
    <t xml:space="preserve">cena RTS 2014/I 45,30 Kč cena dle SoD 80% z 2014/I - 36,30 Kč : </t>
  </si>
  <si>
    <t>3457114700</t>
  </si>
  <si>
    <t>Trubka kabelová chránička KOPOFLEX KF 09040</t>
  </si>
  <si>
    <t>POL3_</t>
  </si>
  <si>
    <t xml:space="preserve">cena RTS 2014/I 11,00 Kč cena dle SoD 80% z 2014/I - 8,80 Kč : </t>
  </si>
  <si>
    <t>3457114704</t>
  </si>
  <si>
    <t>Trubka kabelová chránička KOPOFLEX KF 09090</t>
  </si>
  <si>
    <t>objekt M1 - chodba s nálezem malby 1.22, 1.23 - svazek kabelů : 20*1,08</t>
  </si>
  <si>
    <t>Objekt M7 - provizorní připojení EZS : 30*1,08</t>
  </si>
  <si>
    <t xml:space="preserve">cena RTS 2014/I 29,20 Kč cena dle SoD 80% z 2014/I - 23,40 Kč : </t>
  </si>
  <si>
    <t>220260511</t>
  </si>
  <si>
    <t>Trubka pancéřová upevněná na povrchu D 16 mm</t>
  </si>
  <si>
    <t>objekt M2 - povrchové vedení rozvodů ve sklepě : 93</t>
  </si>
  <si>
    <t xml:space="preserve">cena RTS 2014/I 129,00 Kč cena dle SoD 80% z 2014/I - 103,20 Kč : </t>
  </si>
  <si>
    <t>220261663</t>
  </si>
  <si>
    <t>Zhotovení drážky v betonu, kameni</t>
  </si>
  <si>
    <t>POL1_9</t>
  </si>
  <si>
    <t>objekt M1 : 85</t>
  </si>
  <si>
    <t xml:space="preserve">cena RTS 2014/I 180,50 Kč cena dle SoD 80% z 2014/I - 144,40 Kč : </t>
  </si>
  <si>
    <t>220261664</t>
  </si>
  <si>
    <t>Zazdění drážky</t>
  </si>
  <si>
    <t xml:space="preserve">cena RTS 2014/I 9,20 Kč cena dle SoD 80% z 2014/I - 7,40 Kč : </t>
  </si>
  <si>
    <t>220261665</t>
  </si>
  <si>
    <t>Začištění drážky, konečná úprava</t>
  </si>
  <si>
    <t xml:space="preserve">cena RTS 2014/I 3,50 Kč cena dle SoD 80% z 2014/I - 2,80 Kč : </t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</si>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</sst>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41</v>
      </c>
    </row>
    <row r="2" spans="1:7" ht="57.75" customHeight="1" x14ac:dyDescent="0.2">
      <c r="A2" s="224" t="s">
        <v>42</v>
      </c>
      <c r="B2" s="224"/>
      <c r="C2" s="224"/>
      <c r="D2" s="224"/>
      <c r="E2" s="224"/>
      <c r="F2" s="224"/>
      <c r="G2" s="22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11" sqref="B11:J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6" t="s">
        <v>39</v>
      </c>
      <c r="B1" s="251" t="s">
        <v>4</v>
      </c>
      <c r="C1" s="252"/>
      <c r="D1" s="252"/>
      <c r="E1" s="252"/>
      <c r="F1" s="252"/>
      <c r="G1" s="252"/>
      <c r="H1" s="252"/>
      <c r="I1" s="252"/>
      <c r="J1" s="253"/>
    </row>
    <row r="2" spans="1:15" ht="23.25" customHeight="1" x14ac:dyDescent="0.2">
      <c r="A2" s="4"/>
      <c r="B2" s="75" t="s">
        <v>24</v>
      </c>
      <c r="C2" s="76"/>
      <c r="D2" s="77" t="s">
        <v>49</v>
      </c>
      <c r="E2" s="77" t="s">
        <v>50</v>
      </c>
      <c r="F2" s="78"/>
      <c r="G2" s="79"/>
      <c r="H2" s="78"/>
      <c r="I2" s="79"/>
      <c r="J2" s="80"/>
      <c r="O2" s="2"/>
    </row>
    <row r="3" spans="1:15" ht="23.25" customHeight="1" x14ac:dyDescent="0.2">
      <c r="A3" s="4"/>
      <c r="B3" s="81" t="s">
        <v>47</v>
      </c>
      <c r="C3" s="76"/>
      <c r="D3" s="82" t="s">
        <v>45</v>
      </c>
      <c r="E3" s="82" t="s">
        <v>46</v>
      </c>
      <c r="F3" s="83"/>
      <c r="G3" s="83"/>
      <c r="H3" s="76"/>
      <c r="I3" s="84"/>
      <c r="J3" s="85"/>
    </row>
    <row r="4" spans="1:15" ht="23.25" customHeight="1" x14ac:dyDescent="0.2">
      <c r="A4" s="4"/>
      <c r="B4" s="86" t="s">
        <v>48</v>
      </c>
      <c r="C4" s="87"/>
      <c r="D4" s="88" t="s">
        <v>43</v>
      </c>
      <c r="E4" s="88" t="s">
        <v>44</v>
      </c>
      <c r="F4" s="89"/>
      <c r="G4" s="90"/>
      <c r="H4" s="89"/>
      <c r="I4" s="90"/>
      <c r="J4" s="91"/>
    </row>
    <row r="5" spans="1:15" ht="24" customHeight="1" x14ac:dyDescent="0.2">
      <c r="A5" s="4"/>
      <c r="B5" s="46" t="s">
        <v>23</v>
      </c>
      <c r="C5" s="5"/>
      <c r="D5" s="74" t="s">
        <v>51</v>
      </c>
      <c r="E5" s="26"/>
      <c r="F5" s="26"/>
      <c r="G5" s="26"/>
      <c r="H5" s="28" t="s">
        <v>36</v>
      </c>
      <c r="I5" s="74" t="s">
        <v>55</v>
      </c>
      <c r="J5" s="11"/>
    </row>
    <row r="6" spans="1:15" ht="15.75" customHeight="1" x14ac:dyDescent="0.2">
      <c r="A6" s="4"/>
      <c r="B6" s="40"/>
      <c r="C6" s="26"/>
      <c r="D6" s="74" t="s">
        <v>52</v>
      </c>
      <c r="E6" s="26"/>
      <c r="F6" s="26"/>
      <c r="G6" s="26"/>
      <c r="H6" s="28" t="s">
        <v>37</v>
      </c>
      <c r="I6" s="74" t="s">
        <v>56</v>
      </c>
      <c r="J6" s="11"/>
    </row>
    <row r="7" spans="1:15" ht="15.75" customHeight="1" x14ac:dyDescent="0.2">
      <c r="A7" s="4"/>
      <c r="B7" s="41"/>
      <c r="C7" s="92" t="s">
        <v>54</v>
      </c>
      <c r="D7" s="73" t="s">
        <v>53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213" t="s">
        <v>20</v>
      </c>
      <c r="C11" s="205"/>
      <c r="D11" s="229" t="s">
        <v>293</v>
      </c>
      <c r="E11" s="230"/>
      <c r="F11" s="230"/>
      <c r="G11" s="230"/>
      <c r="H11" s="208" t="s">
        <v>36</v>
      </c>
      <c r="I11" s="222" t="s">
        <v>60</v>
      </c>
      <c r="J11" s="206"/>
    </row>
    <row r="12" spans="1:15" ht="15.75" customHeight="1" x14ac:dyDescent="0.2">
      <c r="A12" s="4"/>
      <c r="B12" s="211"/>
      <c r="C12" s="207"/>
      <c r="D12" s="222" t="s">
        <v>57</v>
      </c>
      <c r="E12" s="222"/>
      <c r="F12" s="222"/>
      <c r="G12" s="222"/>
      <c r="H12" s="208" t="s">
        <v>37</v>
      </c>
      <c r="I12" s="222" t="s">
        <v>61</v>
      </c>
      <c r="J12" s="206"/>
    </row>
    <row r="13" spans="1:15" ht="15.75" customHeight="1" x14ac:dyDescent="0.2">
      <c r="A13" s="4"/>
      <c r="B13" s="212"/>
      <c r="C13" s="223" t="s">
        <v>59</v>
      </c>
      <c r="D13" s="221" t="s">
        <v>58</v>
      </c>
      <c r="E13" s="221"/>
      <c r="F13" s="221"/>
      <c r="G13" s="221"/>
      <c r="H13" s="209"/>
      <c r="I13" s="210"/>
      <c r="J13" s="214"/>
    </row>
    <row r="14" spans="1:15" ht="24" customHeight="1" x14ac:dyDescent="0.2">
      <c r="A14" s="4"/>
      <c r="B14" s="215" t="s">
        <v>22</v>
      </c>
      <c r="C14" s="216"/>
      <c r="D14" s="217" t="s">
        <v>294</v>
      </c>
      <c r="E14" s="218"/>
      <c r="F14" s="218"/>
      <c r="G14" s="218"/>
      <c r="H14" s="219"/>
      <c r="I14" s="218"/>
      <c r="J14" s="220"/>
    </row>
    <row r="15" spans="1:15" ht="32.25" customHeight="1" x14ac:dyDescent="0.2">
      <c r="A15" s="4"/>
      <c r="B15" s="51" t="s">
        <v>34</v>
      </c>
      <c r="C15" s="65"/>
      <c r="D15" s="52"/>
      <c r="E15" s="260"/>
      <c r="F15" s="260"/>
      <c r="G15" s="261"/>
      <c r="H15" s="261"/>
      <c r="I15" s="261" t="s">
        <v>31</v>
      </c>
      <c r="J15" s="262"/>
    </row>
    <row r="16" spans="1:15" ht="23.25" customHeight="1" x14ac:dyDescent="0.2">
      <c r="A16" s="157" t="s">
        <v>26</v>
      </c>
      <c r="B16" s="158" t="s">
        <v>26</v>
      </c>
      <c r="C16" s="57"/>
      <c r="D16" s="58"/>
      <c r="E16" s="241"/>
      <c r="F16" s="242"/>
      <c r="G16" s="241"/>
      <c r="H16" s="242"/>
      <c r="I16" s="241">
        <v>0</v>
      </c>
      <c r="J16" s="243"/>
    </row>
    <row r="17" spans="1:10" ht="23.25" customHeight="1" x14ac:dyDescent="0.2">
      <c r="A17" s="157" t="s">
        <v>27</v>
      </c>
      <c r="B17" s="158" t="s">
        <v>27</v>
      </c>
      <c r="C17" s="57"/>
      <c r="D17" s="58"/>
      <c r="E17" s="241"/>
      <c r="F17" s="242"/>
      <c r="G17" s="241"/>
      <c r="H17" s="242"/>
      <c r="I17" s="241">
        <v>48608.3</v>
      </c>
      <c r="J17" s="243"/>
    </row>
    <row r="18" spans="1:10" ht="23.25" customHeight="1" x14ac:dyDescent="0.2">
      <c r="A18" s="157" t="s">
        <v>28</v>
      </c>
      <c r="B18" s="158" t="s">
        <v>28</v>
      </c>
      <c r="C18" s="57"/>
      <c r="D18" s="58"/>
      <c r="E18" s="241"/>
      <c r="F18" s="242"/>
      <c r="G18" s="241"/>
      <c r="H18" s="242"/>
      <c r="I18" s="241">
        <v>92073.4</v>
      </c>
      <c r="J18" s="243"/>
    </row>
    <row r="19" spans="1:10" ht="23.25" customHeight="1" x14ac:dyDescent="0.2">
      <c r="A19" s="157" t="s">
        <v>77</v>
      </c>
      <c r="B19" s="158" t="s">
        <v>29</v>
      </c>
      <c r="C19" s="57"/>
      <c r="D19" s="58"/>
      <c r="E19" s="241"/>
      <c r="F19" s="242"/>
      <c r="G19" s="241"/>
      <c r="H19" s="242"/>
      <c r="I19" s="241">
        <v>0</v>
      </c>
      <c r="J19" s="243"/>
    </row>
    <row r="20" spans="1:10" ht="23.25" customHeight="1" x14ac:dyDescent="0.2">
      <c r="A20" s="157" t="s">
        <v>78</v>
      </c>
      <c r="B20" s="158" t="s">
        <v>30</v>
      </c>
      <c r="C20" s="57"/>
      <c r="D20" s="58"/>
      <c r="E20" s="241"/>
      <c r="F20" s="242"/>
      <c r="G20" s="241"/>
      <c r="H20" s="242"/>
      <c r="I20" s="241">
        <v>0</v>
      </c>
      <c r="J20" s="243"/>
    </row>
    <row r="21" spans="1:10" ht="23.25" customHeight="1" x14ac:dyDescent="0.2">
      <c r="A21" s="4"/>
      <c r="B21" s="67" t="s">
        <v>31</v>
      </c>
      <c r="C21" s="68"/>
      <c r="D21" s="69"/>
      <c r="E21" s="249"/>
      <c r="F21" s="258"/>
      <c r="G21" s="249"/>
      <c r="H21" s="258"/>
      <c r="I21" s="249">
        <f>SUM(I16:J20)</f>
        <v>140681.70000000001</v>
      </c>
      <c r="J21" s="250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47">
        <v>0</v>
      </c>
      <c r="H23" s="248"/>
      <c r="I23" s="248"/>
      <c r="J23" s="61" t="str">
        <f t="shared" ref="J23:J28" si="0">Mena</f>
        <v>CZK</v>
      </c>
    </row>
    <row r="24" spans="1:10" ht="23.25" hidden="1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45">
        <f>I23*E23/100</f>
        <v>0</v>
      </c>
      <c r="H24" s="246"/>
      <c r="I24" s="246"/>
      <c r="J24" s="61" t="str">
        <f t="shared" si="0"/>
        <v>CZK</v>
      </c>
    </row>
    <row r="25" spans="1:10" ht="23.25" customHeight="1" thickBot="1" x14ac:dyDescent="0.25">
      <c r="A25" s="4"/>
      <c r="B25" s="56" t="s">
        <v>15</v>
      </c>
      <c r="C25" s="57"/>
      <c r="D25" s="58"/>
      <c r="E25" s="59">
        <v>21</v>
      </c>
      <c r="F25" s="60" t="s">
        <v>0</v>
      </c>
      <c r="G25" s="247">
        <v>140681.70000000001</v>
      </c>
      <c r="H25" s="248"/>
      <c r="I25" s="248"/>
      <c r="J25" s="61" t="str">
        <f t="shared" si="0"/>
        <v>CZK</v>
      </c>
    </row>
    <row r="26" spans="1:10" ht="23.25" hidden="1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54">
        <f>I25*E25/100</f>
        <v>0</v>
      </c>
      <c r="H26" s="255"/>
      <c r="I26" s="255"/>
      <c r="J26" s="55" t="str">
        <f t="shared" si="0"/>
        <v>CZK</v>
      </c>
    </row>
    <row r="27" spans="1:10" ht="23.25" hidden="1" customHeight="1" thickBot="1" x14ac:dyDescent="0.25">
      <c r="A27" s="4"/>
      <c r="B27" s="47" t="s">
        <v>5</v>
      </c>
      <c r="C27" s="20"/>
      <c r="D27" s="23"/>
      <c r="E27" s="20"/>
      <c r="F27" s="21"/>
      <c r="G27" s="256"/>
      <c r="H27" s="256"/>
      <c r="I27" s="256"/>
      <c r="J27" s="62" t="str">
        <f t="shared" si="0"/>
        <v>CZK</v>
      </c>
    </row>
    <row r="28" spans="1:10" ht="27.75" customHeight="1" thickBot="1" x14ac:dyDescent="0.25">
      <c r="A28" s="4"/>
      <c r="B28" s="126" t="s">
        <v>25</v>
      </c>
      <c r="C28" s="127"/>
      <c r="D28" s="127"/>
      <c r="E28" s="128"/>
      <c r="F28" s="129"/>
      <c r="G28" s="257">
        <v>140681.70000000001</v>
      </c>
      <c r="H28" s="259"/>
      <c r="I28" s="259"/>
      <c r="J28" s="130" t="str">
        <f t="shared" si="0"/>
        <v>CZK</v>
      </c>
    </row>
    <row r="29" spans="1:10" ht="27.75" hidden="1" customHeight="1" thickBot="1" x14ac:dyDescent="0.25">
      <c r="A29" s="4"/>
      <c r="B29" s="126" t="s">
        <v>38</v>
      </c>
      <c r="C29" s="131"/>
      <c r="D29" s="131"/>
      <c r="E29" s="131"/>
      <c r="F29" s="131"/>
      <c r="G29" s="257">
        <f>SUM(I23:I27)</f>
        <v>0</v>
      </c>
      <c r="H29" s="257"/>
      <c r="I29" s="257"/>
      <c r="J29" s="132" t="s">
        <v>64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/>
      <c r="E32" s="38"/>
      <c r="F32" s="19" t="s">
        <v>11</v>
      </c>
      <c r="G32" s="38"/>
      <c r="H32" s="39">
        <v>42226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44" t="s">
        <v>2</v>
      </c>
      <c r="E35" s="244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0" t="s">
        <v>17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">
      <c r="A38" s="97" t="s">
        <v>40</v>
      </c>
      <c r="B38" s="101" t="s">
        <v>18</v>
      </c>
      <c r="C38" s="102" t="s">
        <v>6</v>
      </c>
      <c r="D38" s="103"/>
      <c r="E38" s="103"/>
      <c r="F38" s="110" t="str">
        <f>B23</f>
        <v>Základ pro sníženou DPH</v>
      </c>
      <c r="G38" s="110" t="str">
        <f>B25</f>
        <v>Základ pro základní DPH</v>
      </c>
      <c r="H38" s="111" t="s">
        <v>19</v>
      </c>
      <c r="I38" s="112" t="s">
        <v>1</v>
      </c>
      <c r="J38" s="104" t="s">
        <v>0</v>
      </c>
    </row>
    <row r="39" spans="1:10" ht="25.5" hidden="1" customHeight="1" x14ac:dyDescent="0.2">
      <c r="A39" s="97">
        <v>1</v>
      </c>
      <c r="B39" s="105" t="s">
        <v>62</v>
      </c>
      <c r="C39" s="231"/>
      <c r="D39" s="232"/>
      <c r="E39" s="232"/>
      <c r="F39" s="113">
        <v>0</v>
      </c>
      <c r="G39" s="114">
        <v>140681.70000000001</v>
      </c>
      <c r="H39" s="115"/>
      <c r="I39" s="116">
        <v>140681.70000000001</v>
      </c>
      <c r="J39" s="106">
        <f>IF(CenaCelkemVypocet=0,"",I39/CenaCelkemVypocet*100)</f>
        <v>100</v>
      </c>
    </row>
    <row r="40" spans="1:10" ht="25.5" hidden="1" customHeight="1" x14ac:dyDescent="0.2">
      <c r="A40" s="97">
        <v>2</v>
      </c>
      <c r="B40" s="98" t="s">
        <v>45</v>
      </c>
      <c r="C40" s="233" t="s">
        <v>46</v>
      </c>
      <c r="D40" s="234"/>
      <c r="E40" s="234"/>
      <c r="F40" s="117">
        <v>0</v>
      </c>
      <c r="G40" s="118">
        <v>140681.70000000001</v>
      </c>
      <c r="H40" s="118"/>
      <c r="I40" s="119">
        <v>140681.70000000001</v>
      </c>
      <c r="J40" s="99">
        <f>IF(CenaCelkemVypocet=0,"",I40/CenaCelkemVypocet*100)</f>
        <v>100</v>
      </c>
    </row>
    <row r="41" spans="1:10" ht="25.5" hidden="1" customHeight="1" x14ac:dyDescent="0.2">
      <c r="A41" s="97">
        <v>3</v>
      </c>
      <c r="B41" s="107" t="s">
        <v>43</v>
      </c>
      <c r="C41" s="235" t="s">
        <v>44</v>
      </c>
      <c r="D41" s="236"/>
      <c r="E41" s="236"/>
      <c r="F41" s="120">
        <v>0</v>
      </c>
      <c r="G41" s="121">
        <v>140681.70000000001</v>
      </c>
      <c r="H41" s="121"/>
      <c r="I41" s="122">
        <v>140681.70000000001</v>
      </c>
      <c r="J41" s="108">
        <f>IF(CenaCelkemVypocet=0,"",I41/CenaCelkemVypocet*100)</f>
        <v>100</v>
      </c>
    </row>
    <row r="42" spans="1:10" ht="25.5" hidden="1" customHeight="1" x14ac:dyDescent="0.2">
      <c r="A42" s="97"/>
      <c r="B42" s="237" t="s">
        <v>63</v>
      </c>
      <c r="C42" s="238"/>
      <c r="D42" s="238"/>
      <c r="E42" s="238"/>
      <c r="F42" s="123">
        <f>SUMIF(A39:A41,"=1",F39:F41)</f>
        <v>0</v>
      </c>
      <c r="G42" s="124">
        <f>SUMIF(A39:A41,"=1",G39:G41)</f>
        <v>140681.70000000001</v>
      </c>
      <c r="H42" s="124">
        <f>SUMIF(A39:A41,"=1",H39:H41)</f>
        <v>0</v>
      </c>
      <c r="I42" s="125">
        <f>SUMIF(A39:A41,"=1",I39:I41)</f>
        <v>140681.70000000001</v>
      </c>
      <c r="J42" s="100">
        <f>SUMIF(A39:A41,"=1",J39:J41)</f>
        <v>100</v>
      </c>
    </row>
    <row r="46" spans="1:10" ht="15.75" x14ac:dyDescent="0.25">
      <c r="B46" s="133" t="s">
        <v>65</v>
      </c>
    </row>
    <row r="48" spans="1:10" ht="25.5" customHeight="1" x14ac:dyDescent="0.2">
      <c r="A48" s="134"/>
      <c r="B48" s="138" t="s">
        <v>18</v>
      </c>
      <c r="C48" s="138" t="s">
        <v>6</v>
      </c>
      <c r="D48" s="139"/>
      <c r="E48" s="139"/>
      <c r="F48" s="142" t="s">
        <v>66</v>
      </c>
      <c r="G48" s="142"/>
      <c r="H48" s="142"/>
      <c r="I48" s="142" t="s">
        <v>31</v>
      </c>
      <c r="J48" s="142" t="s">
        <v>0</v>
      </c>
    </row>
    <row r="49" spans="1:10" ht="25.5" customHeight="1" x14ac:dyDescent="0.2">
      <c r="A49" s="135"/>
      <c r="B49" s="145" t="s">
        <v>67</v>
      </c>
      <c r="C49" s="239" t="s">
        <v>68</v>
      </c>
      <c r="D49" s="240"/>
      <c r="E49" s="240"/>
      <c r="F49" s="153" t="s">
        <v>27</v>
      </c>
      <c r="G49" s="146"/>
      <c r="H49" s="146"/>
      <c r="I49" s="146">
        <v>2180.1</v>
      </c>
      <c r="J49" s="149">
        <f>IF(I54=0,"",I49/I54*100)</f>
        <v>1.5496685069913143</v>
      </c>
    </row>
    <row r="50" spans="1:10" ht="25.5" customHeight="1" x14ac:dyDescent="0.2">
      <c r="A50" s="135"/>
      <c r="B50" s="137" t="s">
        <v>69</v>
      </c>
      <c r="C50" s="225" t="s">
        <v>70</v>
      </c>
      <c r="D50" s="226"/>
      <c r="E50" s="226"/>
      <c r="F50" s="154" t="s">
        <v>27</v>
      </c>
      <c r="G50" s="143"/>
      <c r="H50" s="143"/>
      <c r="I50" s="143">
        <v>122134.39999999999</v>
      </c>
      <c r="J50" s="150">
        <f>IF(I54=0,"",I50/I54*100)</f>
        <v>86.816124627439095</v>
      </c>
    </row>
    <row r="51" spans="1:10" ht="25.5" customHeight="1" x14ac:dyDescent="0.2">
      <c r="A51" s="135"/>
      <c r="B51" s="137" t="s">
        <v>71</v>
      </c>
      <c r="C51" s="225" t="s">
        <v>72</v>
      </c>
      <c r="D51" s="226"/>
      <c r="E51" s="226"/>
      <c r="F51" s="154" t="s">
        <v>27</v>
      </c>
      <c r="G51" s="143"/>
      <c r="H51" s="143"/>
      <c r="I51" s="143">
        <v>-75706.2</v>
      </c>
      <c r="J51" s="150">
        <f>IF(I54=0,"",I51/I54*100)</f>
        <v>-53.813822266861997</v>
      </c>
    </row>
    <row r="52" spans="1:10" ht="25.5" customHeight="1" x14ac:dyDescent="0.2">
      <c r="A52" s="135"/>
      <c r="B52" s="137" t="s">
        <v>73</v>
      </c>
      <c r="C52" s="225" t="s">
        <v>74</v>
      </c>
      <c r="D52" s="226"/>
      <c r="E52" s="226"/>
      <c r="F52" s="154" t="s">
        <v>28</v>
      </c>
      <c r="G52" s="143"/>
      <c r="H52" s="143"/>
      <c r="I52" s="143">
        <v>55420.800000000003</v>
      </c>
      <c r="J52" s="150">
        <f>IF(I54=0,"",I52/I54*100)</f>
        <v>39.394462819257939</v>
      </c>
    </row>
    <row r="53" spans="1:10" ht="25.5" customHeight="1" x14ac:dyDescent="0.2">
      <c r="A53" s="135"/>
      <c r="B53" s="147" t="s">
        <v>75</v>
      </c>
      <c r="C53" s="227" t="s">
        <v>76</v>
      </c>
      <c r="D53" s="228"/>
      <c r="E53" s="228"/>
      <c r="F53" s="155" t="s">
        <v>28</v>
      </c>
      <c r="G53" s="148"/>
      <c r="H53" s="148"/>
      <c r="I53" s="148">
        <v>36652.6</v>
      </c>
      <c r="J53" s="151">
        <f>IF(I54=0,"",I53/I54*100)</f>
        <v>26.053566313173636</v>
      </c>
    </row>
    <row r="54" spans="1:10" ht="25.5" customHeight="1" x14ac:dyDescent="0.2">
      <c r="A54" s="136"/>
      <c r="B54" s="140" t="s">
        <v>1</v>
      </c>
      <c r="C54" s="140"/>
      <c r="D54" s="141"/>
      <c r="E54" s="141"/>
      <c r="F54" s="156"/>
      <c r="G54" s="144"/>
      <c r="H54" s="144"/>
      <c r="I54" s="144">
        <f>SUM(I49:I53)</f>
        <v>140681.70000000001</v>
      </c>
      <c r="J54" s="152">
        <f>SUM(J49:J53)</f>
        <v>99.999999999999972</v>
      </c>
    </row>
    <row r="55" spans="1:10" x14ac:dyDescent="0.2">
      <c r="F55" s="95"/>
      <c r="G55" s="94"/>
      <c r="H55" s="95"/>
      <c r="I55" s="94"/>
      <c r="J55" s="96"/>
    </row>
    <row r="56" spans="1:10" x14ac:dyDescent="0.2">
      <c r="F56" s="95"/>
      <c r="G56" s="94"/>
      <c r="H56" s="95"/>
      <c r="I56" s="94"/>
      <c r="J56" s="96"/>
    </row>
    <row r="57" spans="1:10" x14ac:dyDescent="0.2">
      <c r="F57" s="95"/>
      <c r="G57" s="94"/>
      <c r="H57" s="95"/>
      <c r="I57" s="94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G15:H15"/>
    <mergeCell ref="I15:J15"/>
    <mergeCell ref="E16:F16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1:E51"/>
    <mergeCell ref="C52:E52"/>
    <mergeCell ref="C53:E53"/>
    <mergeCell ref="D11:G11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3" t="s">
        <v>7</v>
      </c>
      <c r="B1" s="263"/>
      <c r="C1" s="264"/>
      <c r="D1" s="263"/>
      <c r="E1" s="263"/>
      <c r="F1" s="263"/>
      <c r="G1" s="263"/>
    </row>
    <row r="2" spans="1:7" ht="24.95" customHeight="1" x14ac:dyDescent="0.2">
      <c r="A2" s="72" t="s">
        <v>8</v>
      </c>
      <c r="B2" s="71"/>
      <c r="C2" s="265"/>
      <c r="D2" s="265"/>
      <c r="E2" s="265"/>
      <c r="F2" s="265"/>
      <c r="G2" s="266"/>
    </row>
    <row r="3" spans="1:7" ht="24.95" customHeight="1" x14ac:dyDescent="0.2">
      <c r="A3" s="72" t="s">
        <v>9</v>
      </c>
      <c r="B3" s="71"/>
      <c r="C3" s="265"/>
      <c r="D3" s="265"/>
      <c r="E3" s="265"/>
      <c r="F3" s="265"/>
      <c r="G3" s="266"/>
    </row>
    <row r="4" spans="1:7" ht="24.95" customHeight="1" x14ac:dyDescent="0.2">
      <c r="A4" s="72" t="s">
        <v>10</v>
      </c>
      <c r="B4" s="71"/>
      <c r="C4" s="265"/>
      <c r="D4" s="265"/>
      <c r="E4" s="265"/>
      <c r="F4" s="265"/>
      <c r="G4" s="26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E1" t="s">
        <v>79</v>
      </c>
    </row>
    <row r="2" spans="1:60" ht="24.95" customHeight="1" x14ac:dyDescent="0.2">
      <c r="A2" s="160" t="s">
        <v>8</v>
      </c>
      <c r="B2" s="71" t="s">
        <v>49</v>
      </c>
      <c r="C2" s="268" t="s">
        <v>50</v>
      </c>
      <c r="D2" s="269"/>
      <c r="E2" s="269"/>
      <c r="F2" s="269"/>
      <c r="G2" s="270"/>
      <c r="AE2" t="s">
        <v>80</v>
      </c>
    </row>
    <row r="3" spans="1:60" ht="24.95" customHeight="1" x14ac:dyDescent="0.2">
      <c r="A3" s="160" t="s">
        <v>9</v>
      </c>
      <c r="B3" s="71" t="s">
        <v>45</v>
      </c>
      <c r="C3" s="268" t="s">
        <v>46</v>
      </c>
      <c r="D3" s="269"/>
      <c r="E3" s="269"/>
      <c r="F3" s="269"/>
      <c r="G3" s="270"/>
      <c r="AC3" s="93" t="s">
        <v>80</v>
      </c>
      <c r="AE3" t="s">
        <v>81</v>
      </c>
    </row>
    <row r="4" spans="1:60" ht="24.95" customHeight="1" x14ac:dyDescent="0.2">
      <c r="A4" s="161" t="s">
        <v>10</v>
      </c>
      <c r="B4" s="162" t="s">
        <v>43</v>
      </c>
      <c r="C4" s="271" t="s">
        <v>44</v>
      </c>
      <c r="D4" s="272"/>
      <c r="E4" s="272"/>
      <c r="F4" s="272"/>
      <c r="G4" s="273"/>
      <c r="AE4" t="s">
        <v>82</v>
      </c>
    </row>
    <row r="5" spans="1:60" x14ac:dyDescent="0.2">
      <c r="D5" s="159"/>
    </row>
    <row r="6" spans="1:60" ht="38.25" x14ac:dyDescent="0.2">
      <c r="A6" s="168" t="s">
        <v>83</v>
      </c>
      <c r="B6" s="166" t="s">
        <v>84</v>
      </c>
      <c r="C6" s="166" t="s">
        <v>85</v>
      </c>
      <c r="D6" s="167" t="s">
        <v>86</v>
      </c>
      <c r="E6" s="168" t="s">
        <v>87</v>
      </c>
      <c r="F6" s="163" t="s">
        <v>88</v>
      </c>
      <c r="G6" s="168" t="s">
        <v>31</v>
      </c>
      <c r="H6" s="169" t="s">
        <v>32</v>
      </c>
      <c r="I6" s="169" t="s">
        <v>89</v>
      </c>
      <c r="J6" s="169" t="s">
        <v>33</v>
      </c>
      <c r="K6" s="169" t="s">
        <v>90</v>
      </c>
      <c r="L6" s="169" t="s">
        <v>91</v>
      </c>
      <c r="M6" s="169" t="s">
        <v>92</v>
      </c>
      <c r="N6" s="169" t="s">
        <v>93</v>
      </c>
      <c r="O6" s="169" t="s">
        <v>94</v>
      </c>
      <c r="P6" s="169" t="s">
        <v>95</v>
      </c>
      <c r="Q6" s="169" t="s">
        <v>96</v>
      </c>
      <c r="R6" s="169" t="s">
        <v>97</v>
      </c>
      <c r="S6" s="169" t="s">
        <v>98</v>
      </c>
      <c r="T6" s="169" t="s">
        <v>99</v>
      </c>
      <c r="U6" s="169" t="s">
        <v>100</v>
      </c>
    </row>
    <row r="7" spans="1:60" x14ac:dyDescent="0.2">
      <c r="A7" s="170" t="s">
        <v>101</v>
      </c>
      <c r="B7" s="172" t="s">
        <v>67</v>
      </c>
      <c r="C7" s="173" t="s">
        <v>68</v>
      </c>
      <c r="D7" s="174"/>
      <c r="E7" s="181"/>
      <c r="F7" s="186"/>
      <c r="G7" s="186">
        <f>SUMIF(AE8:AE13,"&lt;&gt;NOR",G8:G13)</f>
        <v>2180.1000000000004</v>
      </c>
      <c r="H7" s="186"/>
      <c r="I7" s="186">
        <f>SUM(I8:I13)</f>
        <v>0</v>
      </c>
      <c r="J7" s="186"/>
      <c r="K7" s="186">
        <f>SUM(K8:K13)</f>
        <v>2180.1000000000004</v>
      </c>
      <c r="L7" s="186"/>
      <c r="M7" s="186">
        <f>SUM(M8:M13)</f>
        <v>2637.9210000000003</v>
      </c>
      <c r="N7" s="186"/>
      <c r="O7" s="186">
        <f>SUM(O8:O13)</f>
        <v>0</v>
      </c>
      <c r="P7" s="186"/>
      <c r="Q7" s="186">
        <f>SUM(Q8:Q13)</f>
        <v>0</v>
      </c>
      <c r="R7" s="186"/>
      <c r="S7" s="186"/>
      <c r="T7" s="187"/>
      <c r="U7" s="186">
        <f>SUM(U8:U13)</f>
        <v>0</v>
      </c>
      <c r="AE7" t="s">
        <v>102</v>
      </c>
    </row>
    <row r="8" spans="1:60" outlineLevel="1" x14ac:dyDescent="0.2">
      <c r="A8" s="165">
        <v>1</v>
      </c>
      <c r="B8" s="175" t="s">
        <v>103</v>
      </c>
      <c r="C8" s="198" t="s">
        <v>104</v>
      </c>
      <c r="D8" s="177" t="s">
        <v>105</v>
      </c>
      <c r="E8" s="182">
        <v>5</v>
      </c>
      <c r="F8" s="188">
        <v>59.4</v>
      </c>
      <c r="G8" s="188">
        <v>297</v>
      </c>
      <c r="H8" s="188">
        <v>0</v>
      </c>
      <c r="I8" s="188">
        <f>ROUND(E8*H8,2)</f>
        <v>0</v>
      </c>
      <c r="J8" s="188">
        <v>59.4</v>
      </c>
      <c r="K8" s="188">
        <f>ROUND(E8*J8,2)</f>
        <v>297</v>
      </c>
      <c r="L8" s="188">
        <v>21</v>
      </c>
      <c r="M8" s="188">
        <f>G8*(1+L8/100)</f>
        <v>359.37</v>
      </c>
      <c r="N8" s="188">
        <v>0</v>
      </c>
      <c r="O8" s="188">
        <f>ROUND(E8*N8,2)</f>
        <v>0</v>
      </c>
      <c r="P8" s="188">
        <v>0</v>
      </c>
      <c r="Q8" s="188">
        <f>ROUND(E8*P8,2)</f>
        <v>0</v>
      </c>
      <c r="R8" s="188"/>
      <c r="S8" s="188"/>
      <c r="T8" s="189">
        <v>0</v>
      </c>
      <c r="U8" s="188">
        <f>ROUND(E8*T8,2)</f>
        <v>0</v>
      </c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106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/>
      <c r="B9" s="175"/>
      <c r="C9" s="199" t="s">
        <v>107</v>
      </c>
      <c r="D9" s="178"/>
      <c r="E9" s="183">
        <v>5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  <c r="U9" s="188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108</v>
      </c>
      <c r="AF9" s="164">
        <v>0</v>
      </c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 x14ac:dyDescent="0.2">
      <c r="A10" s="165">
        <v>2</v>
      </c>
      <c r="B10" s="175" t="s">
        <v>109</v>
      </c>
      <c r="C10" s="198" t="s">
        <v>110</v>
      </c>
      <c r="D10" s="177" t="s">
        <v>111</v>
      </c>
      <c r="E10" s="182">
        <v>4</v>
      </c>
      <c r="F10" s="188">
        <v>87.3</v>
      </c>
      <c r="G10" s="188">
        <v>349.2</v>
      </c>
      <c r="H10" s="188">
        <v>0</v>
      </c>
      <c r="I10" s="188">
        <f>ROUND(E10*H10,2)</f>
        <v>0</v>
      </c>
      <c r="J10" s="188">
        <v>87.3</v>
      </c>
      <c r="K10" s="188">
        <f>ROUND(E10*J10,2)</f>
        <v>349.2</v>
      </c>
      <c r="L10" s="188">
        <v>21</v>
      </c>
      <c r="M10" s="188">
        <f>G10*(1+L10/100)</f>
        <v>422.53199999999998</v>
      </c>
      <c r="N10" s="188">
        <v>0</v>
      </c>
      <c r="O10" s="188">
        <f>ROUND(E10*N10,2)</f>
        <v>0</v>
      </c>
      <c r="P10" s="188">
        <v>0</v>
      </c>
      <c r="Q10" s="188">
        <f>ROUND(E10*P10,2)</f>
        <v>0</v>
      </c>
      <c r="R10" s="188"/>
      <c r="S10" s="188"/>
      <c r="T10" s="189">
        <v>0</v>
      </c>
      <c r="U10" s="188">
        <f>ROUND(E10*T10,2)</f>
        <v>0</v>
      </c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106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">
      <c r="A11" s="165"/>
      <c r="B11" s="175"/>
      <c r="C11" s="199" t="s">
        <v>112</v>
      </c>
      <c r="D11" s="178"/>
      <c r="E11" s="183">
        <v>4</v>
      </c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9"/>
      <c r="U11" s="188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108</v>
      </c>
      <c r="AF11" s="164">
        <v>0</v>
      </c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>
        <v>3</v>
      </c>
      <c r="B12" s="175" t="s">
        <v>113</v>
      </c>
      <c r="C12" s="198" t="s">
        <v>114</v>
      </c>
      <c r="D12" s="177" t="s">
        <v>111</v>
      </c>
      <c r="E12" s="182">
        <v>3</v>
      </c>
      <c r="F12" s="188">
        <v>511.3</v>
      </c>
      <c r="G12" s="188">
        <v>1533.9</v>
      </c>
      <c r="H12" s="188">
        <v>0</v>
      </c>
      <c r="I12" s="188">
        <f>ROUND(E12*H12,2)</f>
        <v>0</v>
      </c>
      <c r="J12" s="188">
        <v>511.3</v>
      </c>
      <c r="K12" s="188">
        <f>ROUND(E12*J12,2)</f>
        <v>1533.9</v>
      </c>
      <c r="L12" s="188">
        <v>21</v>
      </c>
      <c r="M12" s="188">
        <f>G12*(1+L12/100)</f>
        <v>1856.019</v>
      </c>
      <c r="N12" s="188">
        <v>0</v>
      </c>
      <c r="O12" s="188">
        <f>ROUND(E12*N12,2)</f>
        <v>0</v>
      </c>
      <c r="P12" s="188">
        <v>0</v>
      </c>
      <c r="Q12" s="188">
        <f>ROUND(E12*P12,2)</f>
        <v>0</v>
      </c>
      <c r="R12" s="188"/>
      <c r="S12" s="188"/>
      <c r="T12" s="189">
        <v>0</v>
      </c>
      <c r="U12" s="188">
        <f>ROUND(E12*T12,2)</f>
        <v>0</v>
      </c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106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">
      <c r="A13" s="165"/>
      <c r="B13" s="175"/>
      <c r="C13" s="199" t="s">
        <v>115</v>
      </c>
      <c r="D13" s="178"/>
      <c r="E13" s="183">
        <v>3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9"/>
      <c r="U13" s="188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108</v>
      </c>
      <c r="AF13" s="164">
        <v>0</v>
      </c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x14ac:dyDescent="0.2">
      <c r="A14" s="171" t="s">
        <v>101</v>
      </c>
      <c r="B14" s="176" t="s">
        <v>69</v>
      </c>
      <c r="C14" s="200" t="s">
        <v>70</v>
      </c>
      <c r="D14" s="179"/>
      <c r="E14" s="184"/>
      <c r="F14" s="190"/>
      <c r="G14" s="190">
        <f>SUMIF(AE15:AE45,"&lt;&gt;NOR",G15:G45)</f>
        <v>122134.40000000001</v>
      </c>
      <c r="H14" s="190"/>
      <c r="I14" s="190">
        <f>SUM(I15:I45)</f>
        <v>12805.84</v>
      </c>
      <c r="J14" s="190"/>
      <c r="K14" s="190">
        <f>SUM(K15:K45)</f>
        <v>109328.56</v>
      </c>
      <c r="L14" s="190"/>
      <c r="M14" s="190">
        <f>SUM(M15:M45)</f>
        <v>147782.62400000001</v>
      </c>
      <c r="N14" s="190"/>
      <c r="O14" s="190">
        <f>SUM(O15:O45)</f>
        <v>7.0000000000000007E-2</v>
      </c>
      <c r="P14" s="190"/>
      <c r="Q14" s="190">
        <f>SUM(Q15:Q45)</f>
        <v>0</v>
      </c>
      <c r="R14" s="190"/>
      <c r="S14" s="190"/>
      <c r="T14" s="191"/>
      <c r="U14" s="190">
        <f>SUM(U15:U45)</f>
        <v>54.67</v>
      </c>
      <c r="AE14" t="s">
        <v>102</v>
      </c>
    </row>
    <row r="15" spans="1:60" ht="22.5" outlineLevel="1" x14ac:dyDescent="0.2">
      <c r="A15" s="165">
        <v>4</v>
      </c>
      <c r="B15" s="175" t="s">
        <v>116</v>
      </c>
      <c r="C15" s="198" t="s">
        <v>117</v>
      </c>
      <c r="D15" s="177" t="s">
        <v>105</v>
      </c>
      <c r="E15" s="182">
        <v>632</v>
      </c>
      <c r="F15" s="188">
        <v>36.4</v>
      </c>
      <c r="G15" s="188">
        <v>23004.799999999999</v>
      </c>
      <c r="H15" s="188">
        <v>13.37</v>
      </c>
      <c r="I15" s="188">
        <f>ROUND(E15*H15,2)</f>
        <v>8449.84</v>
      </c>
      <c r="J15" s="188">
        <v>23.03</v>
      </c>
      <c r="K15" s="188">
        <f>ROUND(E15*J15,2)</f>
        <v>14554.96</v>
      </c>
      <c r="L15" s="188">
        <v>21</v>
      </c>
      <c r="M15" s="188">
        <f>G15*(1+L15/100)</f>
        <v>27835.807999999997</v>
      </c>
      <c r="N15" s="188">
        <v>1.1E-4</v>
      </c>
      <c r="O15" s="188">
        <f>ROUND(E15*N15,2)</f>
        <v>7.0000000000000007E-2</v>
      </c>
      <c r="P15" s="188">
        <v>0</v>
      </c>
      <c r="Q15" s="188">
        <f>ROUND(E15*P15,2)</f>
        <v>0</v>
      </c>
      <c r="R15" s="188"/>
      <c r="S15" s="188"/>
      <c r="T15" s="189">
        <v>8.6499999999999994E-2</v>
      </c>
      <c r="U15" s="188">
        <f>ROUND(E15*T15,2)</f>
        <v>54.67</v>
      </c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118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ht="22.5" outlineLevel="1" x14ac:dyDescent="0.2">
      <c r="A16" s="165"/>
      <c r="B16" s="175"/>
      <c r="C16" s="199" t="s">
        <v>119</v>
      </c>
      <c r="D16" s="178"/>
      <c r="E16" s="183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9"/>
      <c r="U16" s="188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108</v>
      </c>
      <c r="AF16" s="164">
        <v>0</v>
      </c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ht="22.5" outlineLevel="1" x14ac:dyDescent="0.2">
      <c r="A17" s="165"/>
      <c r="B17" s="175"/>
      <c r="C17" s="199" t="s">
        <v>120</v>
      </c>
      <c r="D17" s="178"/>
      <c r="E17" s="183">
        <v>632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9"/>
      <c r="U17" s="188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108</v>
      </c>
      <c r="AF17" s="164">
        <v>0</v>
      </c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ht="22.5" outlineLevel="1" x14ac:dyDescent="0.2">
      <c r="A18" s="165"/>
      <c r="B18" s="175"/>
      <c r="C18" s="199" t="s">
        <v>121</v>
      </c>
      <c r="D18" s="178"/>
      <c r="E18" s="183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9"/>
      <c r="U18" s="188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108</v>
      </c>
      <c r="AF18" s="164">
        <v>0</v>
      </c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>
        <v>5</v>
      </c>
      <c r="B19" s="175" t="s">
        <v>122</v>
      </c>
      <c r="C19" s="198" t="s">
        <v>123</v>
      </c>
      <c r="D19" s="177" t="s">
        <v>105</v>
      </c>
      <c r="E19" s="182">
        <v>1042</v>
      </c>
      <c r="F19" s="188">
        <v>31</v>
      </c>
      <c r="G19" s="188">
        <v>32302</v>
      </c>
      <c r="H19" s="188">
        <v>0</v>
      </c>
      <c r="I19" s="188">
        <f>ROUND(E19*H19,2)</f>
        <v>0</v>
      </c>
      <c r="J19" s="188">
        <v>31</v>
      </c>
      <c r="K19" s="188">
        <f>ROUND(E19*J19,2)</f>
        <v>32302</v>
      </c>
      <c r="L19" s="188">
        <v>21</v>
      </c>
      <c r="M19" s="188">
        <f>G19*(1+L19/100)</f>
        <v>39085.42</v>
      </c>
      <c r="N19" s="188">
        <v>0</v>
      </c>
      <c r="O19" s="188">
        <f>ROUND(E19*N19,2)</f>
        <v>0</v>
      </c>
      <c r="P19" s="188">
        <v>0</v>
      </c>
      <c r="Q19" s="188">
        <f>ROUND(E19*P19,2)</f>
        <v>0</v>
      </c>
      <c r="R19" s="188"/>
      <c r="S19" s="188"/>
      <c r="T19" s="189">
        <v>0</v>
      </c>
      <c r="U19" s="188">
        <f>ROUND(E19*T19,2)</f>
        <v>0</v>
      </c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106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ht="22.5" outlineLevel="1" x14ac:dyDescent="0.2">
      <c r="A20" s="165"/>
      <c r="B20" s="175"/>
      <c r="C20" s="199" t="s">
        <v>119</v>
      </c>
      <c r="D20" s="178"/>
      <c r="E20" s="183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9"/>
      <c r="U20" s="188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108</v>
      </c>
      <c r="AF20" s="164">
        <v>0</v>
      </c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ht="22.5" outlineLevel="1" x14ac:dyDescent="0.2">
      <c r="A21" s="165"/>
      <c r="B21" s="175"/>
      <c r="C21" s="199" t="s">
        <v>124</v>
      </c>
      <c r="D21" s="178"/>
      <c r="E21" s="183">
        <v>682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9"/>
      <c r="U21" s="188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108</v>
      </c>
      <c r="AF21" s="164">
        <v>0</v>
      </c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/>
      <c r="B22" s="175"/>
      <c r="C22" s="199" t="s">
        <v>125</v>
      </c>
      <c r="D22" s="178"/>
      <c r="E22" s="183">
        <v>140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9"/>
      <c r="U22" s="188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108</v>
      </c>
      <c r="AF22" s="164">
        <v>0</v>
      </c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/>
      <c r="B23" s="175"/>
      <c r="C23" s="199" t="s">
        <v>126</v>
      </c>
      <c r="D23" s="178"/>
      <c r="E23" s="183">
        <v>220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9"/>
      <c r="U23" s="188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108</v>
      </c>
      <c r="AF23" s="164">
        <v>0</v>
      </c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>
        <v>6</v>
      </c>
      <c r="B24" s="175" t="s">
        <v>127</v>
      </c>
      <c r="C24" s="198" t="s">
        <v>128</v>
      </c>
      <c r="D24" s="177" t="s">
        <v>105</v>
      </c>
      <c r="E24" s="182">
        <v>866</v>
      </c>
      <c r="F24" s="188">
        <v>21</v>
      </c>
      <c r="G24" s="188">
        <v>18186</v>
      </c>
      <c r="H24" s="188">
        <v>0</v>
      </c>
      <c r="I24" s="188">
        <f>ROUND(E24*H24,2)</f>
        <v>0</v>
      </c>
      <c r="J24" s="188">
        <v>21</v>
      </c>
      <c r="K24" s="188">
        <f>ROUND(E24*J24,2)</f>
        <v>18186</v>
      </c>
      <c r="L24" s="188">
        <v>21</v>
      </c>
      <c r="M24" s="188">
        <f>G24*(1+L24/100)</f>
        <v>22005.059999999998</v>
      </c>
      <c r="N24" s="188">
        <v>0</v>
      </c>
      <c r="O24" s="188">
        <f>ROUND(E24*N24,2)</f>
        <v>0</v>
      </c>
      <c r="P24" s="188">
        <v>0</v>
      </c>
      <c r="Q24" s="188">
        <f>ROUND(E24*P24,2)</f>
        <v>0</v>
      </c>
      <c r="R24" s="188"/>
      <c r="S24" s="188"/>
      <c r="T24" s="189">
        <v>0</v>
      </c>
      <c r="U24" s="188">
        <f>ROUND(E24*T24,2)</f>
        <v>0</v>
      </c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106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">
      <c r="A25" s="165"/>
      <c r="B25" s="175"/>
      <c r="C25" s="199" t="s">
        <v>119</v>
      </c>
      <c r="D25" s="178"/>
      <c r="E25" s="183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9"/>
      <c r="U25" s="188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108</v>
      </c>
      <c r="AF25" s="164">
        <v>0</v>
      </c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22.5" outlineLevel="1" x14ac:dyDescent="0.2">
      <c r="A26" s="165"/>
      <c r="B26" s="175"/>
      <c r="C26" s="199" t="s">
        <v>129</v>
      </c>
      <c r="D26" s="178"/>
      <c r="E26" s="183">
        <v>776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9"/>
      <c r="U26" s="188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108</v>
      </c>
      <c r="AF26" s="164">
        <v>0</v>
      </c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/>
      <c r="B27" s="175"/>
      <c r="C27" s="199" t="s">
        <v>130</v>
      </c>
      <c r="D27" s="178"/>
      <c r="E27" s="183">
        <v>90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9"/>
      <c r="U27" s="188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108</v>
      </c>
      <c r="AF27" s="164">
        <v>0</v>
      </c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 x14ac:dyDescent="0.2">
      <c r="A28" s="165">
        <v>7</v>
      </c>
      <c r="B28" s="175" t="s">
        <v>131</v>
      </c>
      <c r="C28" s="198" t="s">
        <v>132</v>
      </c>
      <c r="D28" s="177" t="s">
        <v>105</v>
      </c>
      <c r="E28" s="182">
        <v>513</v>
      </c>
      <c r="F28" s="188">
        <v>27.2</v>
      </c>
      <c r="G28" s="188">
        <v>13953.6</v>
      </c>
      <c r="H28" s="188">
        <v>0</v>
      </c>
      <c r="I28" s="188">
        <f>ROUND(E28*H28,2)</f>
        <v>0</v>
      </c>
      <c r="J28" s="188">
        <v>27.2</v>
      </c>
      <c r="K28" s="188">
        <f>ROUND(E28*J28,2)</f>
        <v>13953.6</v>
      </c>
      <c r="L28" s="188">
        <v>21</v>
      </c>
      <c r="M28" s="188">
        <f>G28*(1+L28/100)</f>
        <v>16883.856</v>
      </c>
      <c r="N28" s="188">
        <v>0</v>
      </c>
      <c r="O28" s="188">
        <f>ROUND(E28*N28,2)</f>
        <v>0</v>
      </c>
      <c r="P28" s="188">
        <v>0</v>
      </c>
      <c r="Q28" s="188">
        <f>ROUND(E28*P28,2)</f>
        <v>0</v>
      </c>
      <c r="R28" s="188"/>
      <c r="S28" s="188"/>
      <c r="T28" s="189">
        <v>0</v>
      </c>
      <c r="U28" s="188">
        <f>ROUND(E28*T28,2)</f>
        <v>0</v>
      </c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106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ht="22.5" outlineLevel="1" x14ac:dyDescent="0.2">
      <c r="A29" s="165"/>
      <c r="B29" s="175"/>
      <c r="C29" s="199" t="s">
        <v>119</v>
      </c>
      <c r="D29" s="178"/>
      <c r="E29" s="183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9"/>
      <c r="U29" s="188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108</v>
      </c>
      <c r="AF29" s="164">
        <v>0</v>
      </c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ht="22.5" outlineLevel="1" x14ac:dyDescent="0.2">
      <c r="A30" s="165"/>
      <c r="B30" s="175"/>
      <c r="C30" s="199" t="s">
        <v>133</v>
      </c>
      <c r="D30" s="178"/>
      <c r="E30" s="183">
        <v>448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9"/>
      <c r="U30" s="188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108</v>
      </c>
      <c r="AF30" s="164">
        <v>0</v>
      </c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">
      <c r="A31" s="165"/>
      <c r="B31" s="175"/>
      <c r="C31" s="199" t="s">
        <v>134</v>
      </c>
      <c r="D31" s="178"/>
      <c r="E31" s="183">
        <v>65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9"/>
      <c r="U31" s="188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108</v>
      </c>
      <c r="AF31" s="164">
        <v>0</v>
      </c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">
      <c r="A32" s="165">
        <v>8</v>
      </c>
      <c r="B32" s="175" t="s">
        <v>135</v>
      </c>
      <c r="C32" s="198" t="s">
        <v>136</v>
      </c>
      <c r="D32" s="177" t="s">
        <v>105</v>
      </c>
      <c r="E32" s="182">
        <v>32</v>
      </c>
      <c r="F32" s="188">
        <v>107.2</v>
      </c>
      <c r="G32" s="188">
        <v>3430.4</v>
      </c>
      <c r="H32" s="188">
        <v>0</v>
      </c>
      <c r="I32" s="188">
        <f>ROUND(E32*H32,2)</f>
        <v>0</v>
      </c>
      <c r="J32" s="188">
        <v>107.2</v>
      </c>
      <c r="K32" s="188">
        <f>ROUND(E32*J32,2)</f>
        <v>3430.4</v>
      </c>
      <c r="L32" s="188">
        <v>21</v>
      </c>
      <c r="M32" s="188">
        <f>G32*(1+L32/100)</f>
        <v>4150.7839999999997</v>
      </c>
      <c r="N32" s="188">
        <v>0</v>
      </c>
      <c r="O32" s="188">
        <f>ROUND(E32*N32,2)</f>
        <v>0</v>
      </c>
      <c r="P32" s="188">
        <v>0</v>
      </c>
      <c r="Q32" s="188">
        <f>ROUND(E32*P32,2)</f>
        <v>0</v>
      </c>
      <c r="R32" s="188"/>
      <c r="S32" s="188"/>
      <c r="T32" s="189">
        <v>0</v>
      </c>
      <c r="U32" s="188">
        <f>ROUND(E32*T32,2)</f>
        <v>0</v>
      </c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106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ht="22.5" outlineLevel="1" x14ac:dyDescent="0.2">
      <c r="A33" s="165"/>
      <c r="B33" s="175"/>
      <c r="C33" s="199" t="s">
        <v>119</v>
      </c>
      <c r="D33" s="178"/>
      <c r="E33" s="183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9"/>
      <c r="U33" s="188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108</v>
      </c>
      <c r="AF33" s="164">
        <v>0</v>
      </c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 x14ac:dyDescent="0.2">
      <c r="A34" s="165"/>
      <c r="B34" s="175"/>
      <c r="C34" s="199" t="s">
        <v>137</v>
      </c>
      <c r="D34" s="178"/>
      <c r="E34" s="183">
        <v>32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9"/>
      <c r="U34" s="188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108</v>
      </c>
      <c r="AF34" s="164">
        <v>0</v>
      </c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>
        <v>9</v>
      </c>
      <c r="B35" s="175" t="s">
        <v>138</v>
      </c>
      <c r="C35" s="198" t="s">
        <v>139</v>
      </c>
      <c r="D35" s="177" t="s">
        <v>105</v>
      </c>
      <c r="E35" s="182">
        <v>688</v>
      </c>
      <c r="F35" s="188">
        <v>29.1</v>
      </c>
      <c r="G35" s="188">
        <v>20020.8</v>
      </c>
      <c r="H35" s="188">
        <v>0</v>
      </c>
      <c r="I35" s="188">
        <f>ROUND(E35*H35,2)</f>
        <v>0</v>
      </c>
      <c r="J35" s="188">
        <v>29.1</v>
      </c>
      <c r="K35" s="188">
        <f>ROUND(E35*J35,2)</f>
        <v>20020.8</v>
      </c>
      <c r="L35" s="188">
        <v>21</v>
      </c>
      <c r="M35" s="188">
        <f>G35*(1+L35/100)</f>
        <v>24225.167999999998</v>
      </c>
      <c r="N35" s="188">
        <v>0</v>
      </c>
      <c r="O35" s="188">
        <f>ROUND(E35*N35,2)</f>
        <v>0</v>
      </c>
      <c r="P35" s="188">
        <v>0</v>
      </c>
      <c r="Q35" s="188">
        <f>ROUND(E35*P35,2)</f>
        <v>0</v>
      </c>
      <c r="R35" s="188"/>
      <c r="S35" s="188"/>
      <c r="T35" s="189">
        <v>0</v>
      </c>
      <c r="U35" s="188">
        <f>ROUND(E35*T35,2)</f>
        <v>0</v>
      </c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106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ht="22.5" outlineLevel="1" x14ac:dyDescent="0.2">
      <c r="A36" s="165"/>
      <c r="B36" s="175"/>
      <c r="C36" s="199" t="s">
        <v>119</v>
      </c>
      <c r="D36" s="178"/>
      <c r="E36" s="183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9"/>
      <c r="U36" s="188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108</v>
      </c>
      <c r="AF36" s="164">
        <v>0</v>
      </c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ht="22.5" outlineLevel="1" x14ac:dyDescent="0.2">
      <c r="A37" s="165"/>
      <c r="B37" s="175"/>
      <c r="C37" s="199" t="s">
        <v>140</v>
      </c>
      <c r="D37" s="178"/>
      <c r="E37" s="183">
        <v>688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9"/>
      <c r="U37" s="188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108</v>
      </c>
      <c r="AF37" s="164">
        <v>0</v>
      </c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 x14ac:dyDescent="0.2">
      <c r="A38" s="165">
        <v>10</v>
      </c>
      <c r="B38" s="175" t="s">
        <v>141</v>
      </c>
      <c r="C38" s="198" t="s">
        <v>142</v>
      </c>
      <c r="D38" s="177" t="s">
        <v>105</v>
      </c>
      <c r="E38" s="182">
        <v>488</v>
      </c>
      <c r="F38" s="188">
        <v>14.1</v>
      </c>
      <c r="G38" s="188">
        <v>6880.8</v>
      </c>
      <c r="H38" s="188">
        <v>0</v>
      </c>
      <c r="I38" s="188">
        <f>ROUND(E38*H38,2)</f>
        <v>0</v>
      </c>
      <c r="J38" s="188">
        <v>14.1</v>
      </c>
      <c r="K38" s="188">
        <f>ROUND(E38*J38,2)</f>
        <v>6880.8</v>
      </c>
      <c r="L38" s="188">
        <v>21</v>
      </c>
      <c r="M38" s="188">
        <f>G38*(1+L38/100)</f>
        <v>8325.768</v>
      </c>
      <c r="N38" s="188">
        <v>0</v>
      </c>
      <c r="O38" s="188">
        <f>ROUND(E38*N38,2)</f>
        <v>0</v>
      </c>
      <c r="P38" s="188">
        <v>0</v>
      </c>
      <c r="Q38" s="188">
        <f>ROUND(E38*P38,2)</f>
        <v>0</v>
      </c>
      <c r="R38" s="188"/>
      <c r="S38" s="188"/>
      <c r="T38" s="189">
        <v>0</v>
      </c>
      <c r="U38" s="188">
        <f>ROUND(E38*T38,2)</f>
        <v>0</v>
      </c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106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ht="22.5" outlineLevel="1" x14ac:dyDescent="0.2">
      <c r="A39" s="165"/>
      <c r="B39" s="175"/>
      <c r="C39" s="199" t="s">
        <v>119</v>
      </c>
      <c r="D39" s="178"/>
      <c r="E39" s="183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9"/>
      <c r="U39" s="188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108</v>
      </c>
      <c r="AF39" s="164">
        <v>0</v>
      </c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ht="22.5" outlineLevel="1" x14ac:dyDescent="0.2">
      <c r="A40" s="165"/>
      <c r="B40" s="175"/>
      <c r="C40" s="199" t="s">
        <v>143</v>
      </c>
      <c r="D40" s="178"/>
      <c r="E40" s="183">
        <v>268</v>
      </c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9"/>
      <c r="U40" s="188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108</v>
      </c>
      <c r="AF40" s="164">
        <v>0</v>
      </c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ht="22.5" outlineLevel="1" x14ac:dyDescent="0.2">
      <c r="A41" s="165"/>
      <c r="B41" s="175"/>
      <c r="C41" s="199" t="s">
        <v>119</v>
      </c>
      <c r="D41" s="178"/>
      <c r="E41" s="183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9"/>
      <c r="U41" s="188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108</v>
      </c>
      <c r="AF41" s="164">
        <v>0</v>
      </c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/>
      <c r="B42" s="175"/>
      <c r="C42" s="199" t="s">
        <v>126</v>
      </c>
      <c r="D42" s="178"/>
      <c r="E42" s="183">
        <v>220</v>
      </c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9"/>
      <c r="U42" s="188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108</v>
      </c>
      <c r="AF42" s="164">
        <v>0</v>
      </c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ht="33.75" outlineLevel="1" x14ac:dyDescent="0.2">
      <c r="A43" s="165">
        <v>11</v>
      </c>
      <c r="B43" s="175" t="s">
        <v>144</v>
      </c>
      <c r="C43" s="198" t="s">
        <v>145</v>
      </c>
      <c r="D43" s="177" t="s">
        <v>105</v>
      </c>
      <c r="E43" s="182">
        <v>220</v>
      </c>
      <c r="F43" s="188">
        <v>19.8</v>
      </c>
      <c r="G43" s="188">
        <v>4356</v>
      </c>
      <c r="H43" s="188">
        <v>19.8</v>
      </c>
      <c r="I43" s="188">
        <f>ROUND(E43*H43,2)</f>
        <v>4356</v>
      </c>
      <c r="J43" s="188">
        <v>0</v>
      </c>
      <c r="K43" s="188">
        <f>ROUND(E43*J43,2)</f>
        <v>0</v>
      </c>
      <c r="L43" s="188">
        <v>21</v>
      </c>
      <c r="M43" s="188">
        <f>G43*(1+L43/100)</f>
        <v>5270.76</v>
      </c>
      <c r="N43" s="188">
        <v>0</v>
      </c>
      <c r="O43" s="188">
        <f>ROUND(E43*N43,2)</f>
        <v>0</v>
      </c>
      <c r="P43" s="188">
        <v>0</v>
      </c>
      <c r="Q43" s="188">
        <f>ROUND(E43*P43,2)</f>
        <v>0</v>
      </c>
      <c r="R43" s="188"/>
      <c r="S43" s="188"/>
      <c r="T43" s="189">
        <v>0</v>
      </c>
      <c r="U43" s="188">
        <f>ROUND(E43*T43,2)</f>
        <v>0</v>
      </c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146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ht="22.5" outlineLevel="1" x14ac:dyDescent="0.2">
      <c r="A44" s="165"/>
      <c r="B44" s="175"/>
      <c r="C44" s="199" t="s">
        <v>119</v>
      </c>
      <c r="D44" s="178"/>
      <c r="E44" s="183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9"/>
      <c r="U44" s="188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108</v>
      </c>
      <c r="AF44" s="164">
        <v>0</v>
      </c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">
      <c r="A45" s="165"/>
      <c r="B45" s="175"/>
      <c r="C45" s="199" t="s">
        <v>147</v>
      </c>
      <c r="D45" s="178"/>
      <c r="E45" s="183">
        <v>220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9"/>
      <c r="U45" s="188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108</v>
      </c>
      <c r="AF45" s="164">
        <v>0</v>
      </c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x14ac:dyDescent="0.2">
      <c r="A46" s="171" t="s">
        <v>101</v>
      </c>
      <c r="B46" s="176" t="s">
        <v>71</v>
      </c>
      <c r="C46" s="200" t="s">
        <v>72</v>
      </c>
      <c r="D46" s="179"/>
      <c r="E46" s="184"/>
      <c r="F46" s="190"/>
      <c r="G46" s="190">
        <f>SUMIF(AE47:AE256,"&lt;&gt;NOR",G47:G256)</f>
        <v>-75706.2</v>
      </c>
      <c r="H46" s="190"/>
      <c r="I46" s="190">
        <f>SUM(I47:I256)</f>
        <v>-81675.5</v>
      </c>
      <c r="J46" s="190"/>
      <c r="K46" s="190">
        <f>SUM(K47:K256)</f>
        <v>5969.3</v>
      </c>
      <c r="L46" s="190"/>
      <c r="M46" s="190">
        <f>SUM(M47:M256)</f>
        <v>-91604.502000000022</v>
      </c>
      <c r="N46" s="190"/>
      <c r="O46" s="190">
        <f>SUM(O47:O256)</f>
        <v>0</v>
      </c>
      <c r="P46" s="190"/>
      <c r="Q46" s="190">
        <f>SUM(Q47:Q256)</f>
        <v>0</v>
      </c>
      <c r="R46" s="190"/>
      <c r="S46" s="190"/>
      <c r="T46" s="191"/>
      <c r="U46" s="190">
        <f>SUM(U47:U256)</f>
        <v>0</v>
      </c>
      <c r="AE46" t="s">
        <v>102</v>
      </c>
    </row>
    <row r="47" spans="1:60" outlineLevel="1" x14ac:dyDescent="0.2">
      <c r="A47" s="165">
        <v>12</v>
      </c>
      <c r="B47" s="175" t="s">
        <v>148</v>
      </c>
      <c r="C47" s="198" t="s">
        <v>149</v>
      </c>
      <c r="D47" s="177" t="s">
        <v>111</v>
      </c>
      <c r="E47" s="182">
        <v>-3</v>
      </c>
      <c r="F47" s="188">
        <v>739.3</v>
      </c>
      <c r="G47" s="188">
        <v>-2217.9</v>
      </c>
      <c r="H47" s="188">
        <v>0</v>
      </c>
      <c r="I47" s="188">
        <f>ROUND(E47*H47,2)</f>
        <v>0</v>
      </c>
      <c r="J47" s="188">
        <v>739.3</v>
      </c>
      <c r="K47" s="188">
        <f>ROUND(E47*J47,2)</f>
        <v>-2217.9</v>
      </c>
      <c r="L47" s="188">
        <v>21</v>
      </c>
      <c r="M47" s="188">
        <f>G47*(1+L47/100)</f>
        <v>-2683.6590000000001</v>
      </c>
      <c r="N47" s="188">
        <v>0</v>
      </c>
      <c r="O47" s="188">
        <f>ROUND(E47*N47,2)</f>
        <v>0</v>
      </c>
      <c r="P47" s="188">
        <v>0</v>
      </c>
      <c r="Q47" s="188">
        <f>ROUND(E47*P47,2)</f>
        <v>0</v>
      </c>
      <c r="R47" s="188"/>
      <c r="S47" s="188"/>
      <c r="T47" s="189">
        <v>0</v>
      </c>
      <c r="U47" s="188">
        <f>ROUND(E47*T47,2)</f>
        <v>0</v>
      </c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106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/>
      <c r="B48" s="175"/>
      <c r="C48" s="199" t="s">
        <v>150</v>
      </c>
      <c r="D48" s="178"/>
      <c r="E48" s="183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9"/>
      <c r="U48" s="188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108</v>
      </c>
      <c r="AF48" s="164">
        <v>0</v>
      </c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 x14ac:dyDescent="0.2">
      <c r="A49" s="165"/>
      <c r="B49" s="175"/>
      <c r="C49" s="199" t="s">
        <v>151</v>
      </c>
      <c r="D49" s="178"/>
      <c r="E49" s="183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9"/>
      <c r="U49" s="188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108</v>
      </c>
      <c r="AF49" s="164">
        <v>0</v>
      </c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 x14ac:dyDescent="0.2">
      <c r="A50" s="165"/>
      <c r="B50" s="175"/>
      <c r="C50" s="199" t="s">
        <v>152</v>
      </c>
      <c r="D50" s="178"/>
      <c r="E50" s="183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9"/>
      <c r="U50" s="188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108</v>
      </c>
      <c r="AF50" s="164">
        <v>0</v>
      </c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 x14ac:dyDescent="0.2">
      <c r="A51" s="165"/>
      <c r="B51" s="175"/>
      <c r="C51" s="199" t="s">
        <v>153</v>
      </c>
      <c r="D51" s="178"/>
      <c r="E51" s="183">
        <v>-22</v>
      </c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9"/>
      <c r="U51" s="188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108</v>
      </c>
      <c r="AF51" s="164">
        <v>0</v>
      </c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 x14ac:dyDescent="0.2">
      <c r="A52" s="165"/>
      <c r="B52" s="175"/>
      <c r="C52" s="199" t="s">
        <v>154</v>
      </c>
      <c r="D52" s="178"/>
      <c r="E52" s="183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9"/>
      <c r="U52" s="188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108</v>
      </c>
      <c r="AF52" s="164">
        <v>0</v>
      </c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 x14ac:dyDescent="0.2">
      <c r="A53" s="165"/>
      <c r="B53" s="175"/>
      <c r="C53" s="199" t="s">
        <v>155</v>
      </c>
      <c r="D53" s="178"/>
      <c r="E53" s="183">
        <v>20</v>
      </c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9"/>
      <c r="U53" s="188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108</v>
      </c>
      <c r="AF53" s="164">
        <v>0</v>
      </c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/>
      <c r="B54" s="175"/>
      <c r="C54" s="201" t="s">
        <v>156</v>
      </c>
      <c r="D54" s="180"/>
      <c r="E54" s="185">
        <v>-2</v>
      </c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9"/>
      <c r="U54" s="188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108</v>
      </c>
      <c r="AF54" s="164">
        <v>1</v>
      </c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">
      <c r="A55" s="165"/>
      <c r="B55" s="175"/>
      <c r="C55" s="199" t="s">
        <v>157</v>
      </c>
      <c r="D55" s="178"/>
      <c r="E55" s="183">
        <v>-1</v>
      </c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9"/>
      <c r="U55" s="188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108</v>
      </c>
      <c r="AF55" s="164">
        <v>0</v>
      </c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">
      <c r="A56" s="165"/>
      <c r="B56" s="175"/>
      <c r="C56" s="201" t="s">
        <v>156</v>
      </c>
      <c r="D56" s="180"/>
      <c r="E56" s="185">
        <v>-1</v>
      </c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9"/>
      <c r="U56" s="188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108</v>
      </c>
      <c r="AF56" s="164">
        <v>1</v>
      </c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">
      <c r="A57" s="165">
        <v>13</v>
      </c>
      <c r="B57" s="175" t="s">
        <v>158</v>
      </c>
      <c r="C57" s="198" t="s">
        <v>159</v>
      </c>
      <c r="D57" s="177" t="s">
        <v>111</v>
      </c>
      <c r="E57" s="182">
        <v>11</v>
      </c>
      <c r="F57" s="188">
        <v>706.4</v>
      </c>
      <c r="G57" s="188">
        <v>7770.4</v>
      </c>
      <c r="H57" s="188">
        <v>0</v>
      </c>
      <c r="I57" s="188">
        <f>ROUND(E57*H57,2)</f>
        <v>0</v>
      </c>
      <c r="J57" s="188">
        <v>706.4</v>
      </c>
      <c r="K57" s="188">
        <f>ROUND(E57*J57,2)</f>
        <v>7770.4</v>
      </c>
      <c r="L57" s="188">
        <v>21</v>
      </c>
      <c r="M57" s="188">
        <f>G57*(1+L57/100)</f>
        <v>9402.1839999999993</v>
      </c>
      <c r="N57" s="188">
        <v>0</v>
      </c>
      <c r="O57" s="188">
        <f>ROUND(E57*N57,2)</f>
        <v>0</v>
      </c>
      <c r="P57" s="188">
        <v>0</v>
      </c>
      <c r="Q57" s="188">
        <f>ROUND(E57*P57,2)</f>
        <v>0</v>
      </c>
      <c r="R57" s="188"/>
      <c r="S57" s="188"/>
      <c r="T57" s="189">
        <v>0</v>
      </c>
      <c r="U57" s="188">
        <f>ROUND(E57*T57,2)</f>
        <v>0</v>
      </c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106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 x14ac:dyDescent="0.2">
      <c r="A58" s="165"/>
      <c r="B58" s="175"/>
      <c r="C58" s="199" t="s">
        <v>150</v>
      </c>
      <c r="D58" s="178"/>
      <c r="E58" s="183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9"/>
      <c r="U58" s="188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108</v>
      </c>
      <c r="AF58" s="164">
        <v>0</v>
      </c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">
      <c r="A59" s="165"/>
      <c r="B59" s="175"/>
      <c r="C59" s="199" t="s">
        <v>152</v>
      </c>
      <c r="D59" s="178"/>
      <c r="E59" s="183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9"/>
      <c r="U59" s="188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108</v>
      </c>
      <c r="AF59" s="164">
        <v>0</v>
      </c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 x14ac:dyDescent="0.2">
      <c r="A60" s="165"/>
      <c r="B60" s="175"/>
      <c r="C60" s="199" t="s">
        <v>160</v>
      </c>
      <c r="D60" s="178"/>
      <c r="E60" s="183">
        <v>-20</v>
      </c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9"/>
      <c r="U60" s="188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108</v>
      </c>
      <c r="AF60" s="164">
        <v>0</v>
      </c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 x14ac:dyDescent="0.2">
      <c r="A61" s="165"/>
      <c r="B61" s="175"/>
      <c r="C61" s="199" t="s">
        <v>154</v>
      </c>
      <c r="D61" s="178"/>
      <c r="E61" s="183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9"/>
      <c r="U61" s="188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108</v>
      </c>
      <c r="AF61" s="164">
        <v>0</v>
      </c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 x14ac:dyDescent="0.2">
      <c r="A62" s="165"/>
      <c r="B62" s="175"/>
      <c r="C62" s="201" t="s">
        <v>156</v>
      </c>
      <c r="D62" s="180"/>
      <c r="E62" s="185">
        <v>-20</v>
      </c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9"/>
      <c r="U62" s="188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108</v>
      </c>
      <c r="AF62" s="164">
        <v>1</v>
      </c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 x14ac:dyDescent="0.2">
      <c r="A63" s="165"/>
      <c r="B63" s="175"/>
      <c r="C63" s="199" t="s">
        <v>161</v>
      </c>
      <c r="D63" s="178"/>
      <c r="E63" s="183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9"/>
      <c r="U63" s="188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108</v>
      </c>
      <c r="AF63" s="164">
        <v>0</v>
      </c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 x14ac:dyDescent="0.2">
      <c r="A64" s="165"/>
      <c r="B64" s="175"/>
      <c r="C64" s="199" t="s">
        <v>162</v>
      </c>
      <c r="D64" s="178"/>
      <c r="E64" s="183">
        <v>-16</v>
      </c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9"/>
      <c r="U64" s="188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108</v>
      </c>
      <c r="AF64" s="164">
        <v>0</v>
      </c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 x14ac:dyDescent="0.2">
      <c r="A65" s="165"/>
      <c r="B65" s="175"/>
      <c r="C65" s="199" t="s">
        <v>163</v>
      </c>
      <c r="D65" s="178"/>
      <c r="E65" s="183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9"/>
      <c r="U65" s="188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108</v>
      </c>
      <c r="AF65" s="164">
        <v>0</v>
      </c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 x14ac:dyDescent="0.2">
      <c r="A66" s="165"/>
      <c r="B66" s="175"/>
      <c r="C66" s="201" t="s">
        <v>156</v>
      </c>
      <c r="D66" s="180"/>
      <c r="E66" s="185">
        <v>-16</v>
      </c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9"/>
      <c r="U66" s="188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108</v>
      </c>
      <c r="AF66" s="164">
        <v>1</v>
      </c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 x14ac:dyDescent="0.2">
      <c r="A67" s="165"/>
      <c r="B67" s="175"/>
      <c r="C67" s="199" t="s">
        <v>164</v>
      </c>
      <c r="D67" s="178"/>
      <c r="E67" s="183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9"/>
      <c r="U67" s="188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108</v>
      </c>
      <c r="AF67" s="164">
        <v>0</v>
      </c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 x14ac:dyDescent="0.2">
      <c r="A68" s="165"/>
      <c r="B68" s="175"/>
      <c r="C68" s="199" t="s">
        <v>165</v>
      </c>
      <c r="D68" s="178"/>
      <c r="E68" s="183">
        <v>49</v>
      </c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9"/>
      <c r="U68" s="188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108</v>
      </c>
      <c r="AF68" s="164">
        <v>0</v>
      </c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 x14ac:dyDescent="0.2">
      <c r="A69" s="165"/>
      <c r="B69" s="175"/>
      <c r="C69" s="201" t="s">
        <v>156</v>
      </c>
      <c r="D69" s="180"/>
      <c r="E69" s="185">
        <v>49</v>
      </c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9"/>
      <c r="U69" s="188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108</v>
      </c>
      <c r="AF69" s="164">
        <v>1</v>
      </c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/>
      <c r="B70" s="175"/>
      <c r="C70" s="199" t="s">
        <v>150</v>
      </c>
      <c r="D70" s="178"/>
      <c r="E70" s="183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9"/>
      <c r="U70" s="188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108</v>
      </c>
      <c r="AF70" s="164">
        <v>0</v>
      </c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 x14ac:dyDescent="0.2">
      <c r="A71" s="165"/>
      <c r="B71" s="175"/>
      <c r="C71" s="199" t="s">
        <v>166</v>
      </c>
      <c r="D71" s="178"/>
      <c r="E71" s="183">
        <v>-2</v>
      </c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9"/>
      <c r="U71" s="188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108</v>
      </c>
      <c r="AF71" s="164">
        <v>0</v>
      </c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 x14ac:dyDescent="0.2">
      <c r="A72" s="165"/>
      <c r="B72" s="175"/>
      <c r="C72" s="201" t="s">
        <v>156</v>
      </c>
      <c r="D72" s="180"/>
      <c r="E72" s="185">
        <v>-2</v>
      </c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9"/>
      <c r="U72" s="188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108</v>
      </c>
      <c r="AF72" s="164">
        <v>1</v>
      </c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 x14ac:dyDescent="0.2">
      <c r="A73" s="165">
        <v>14</v>
      </c>
      <c r="B73" s="175" t="s">
        <v>167</v>
      </c>
      <c r="C73" s="198" t="s">
        <v>168</v>
      </c>
      <c r="D73" s="177" t="s">
        <v>111</v>
      </c>
      <c r="E73" s="182">
        <v>-1</v>
      </c>
      <c r="F73" s="188">
        <v>450.6</v>
      </c>
      <c r="G73" s="188">
        <v>-450.6</v>
      </c>
      <c r="H73" s="188">
        <v>0</v>
      </c>
      <c r="I73" s="188">
        <f>ROUND(E73*H73,2)</f>
        <v>0</v>
      </c>
      <c r="J73" s="188">
        <v>450.6</v>
      </c>
      <c r="K73" s="188">
        <f>ROUND(E73*J73,2)</f>
        <v>-450.6</v>
      </c>
      <c r="L73" s="188">
        <v>21</v>
      </c>
      <c r="M73" s="188">
        <f>G73*(1+L73/100)</f>
        <v>-545.226</v>
      </c>
      <c r="N73" s="188">
        <v>0</v>
      </c>
      <c r="O73" s="188">
        <f>ROUND(E73*N73,2)</f>
        <v>0</v>
      </c>
      <c r="P73" s="188">
        <v>0</v>
      </c>
      <c r="Q73" s="188">
        <f>ROUND(E73*P73,2)</f>
        <v>0</v>
      </c>
      <c r="R73" s="188"/>
      <c r="S73" s="188"/>
      <c r="T73" s="189">
        <v>0</v>
      </c>
      <c r="U73" s="188">
        <f>ROUND(E73*T73,2)</f>
        <v>0</v>
      </c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106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 x14ac:dyDescent="0.2">
      <c r="A74" s="165"/>
      <c r="B74" s="175"/>
      <c r="C74" s="199" t="s">
        <v>151</v>
      </c>
      <c r="D74" s="178"/>
      <c r="E74" s="183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9"/>
      <c r="U74" s="188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108</v>
      </c>
      <c r="AF74" s="164">
        <v>0</v>
      </c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outlineLevel="1" x14ac:dyDescent="0.2">
      <c r="A75" s="165"/>
      <c r="B75" s="175"/>
      <c r="C75" s="199" t="s">
        <v>161</v>
      </c>
      <c r="D75" s="178"/>
      <c r="E75" s="183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9"/>
      <c r="U75" s="188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108</v>
      </c>
      <c r="AF75" s="164">
        <v>0</v>
      </c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 x14ac:dyDescent="0.2">
      <c r="A76" s="165"/>
      <c r="B76" s="175"/>
      <c r="C76" s="199" t="s">
        <v>169</v>
      </c>
      <c r="D76" s="178"/>
      <c r="E76" s="183">
        <v>-150</v>
      </c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9"/>
      <c r="U76" s="188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108</v>
      </c>
      <c r="AF76" s="164">
        <v>0</v>
      </c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 x14ac:dyDescent="0.2">
      <c r="A77" s="165"/>
      <c r="B77" s="175"/>
      <c r="C77" s="199" t="s">
        <v>170</v>
      </c>
      <c r="D77" s="178"/>
      <c r="E77" s="183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9"/>
      <c r="U77" s="188"/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108</v>
      </c>
      <c r="AF77" s="164">
        <v>0</v>
      </c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 x14ac:dyDescent="0.2">
      <c r="A78" s="165"/>
      <c r="B78" s="175"/>
      <c r="C78" s="201" t="s">
        <v>156</v>
      </c>
      <c r="D78" s="180"/>
      <c r="E78" s="185">
        <v>-150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9"/>
      <c r="U78" s="188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108</v>
      </c>
      <c r="AF78" s="164">
        <v>1</v>
      </c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outlineLevel="1" x14ac:dyDescent="0.2">
      <c r="A79" s="165"/>
      <c r="B79" s="175"/>
      <c r="C79" s="199" t="s">
        <v>152</v>
      </c>
      <c r="D79" s="178"/>
      <c r="E79" s="183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9"/>
      <c r="U79" s="188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108</v>
      </c>
      <c r="AF79" s="164">
        <v>0</v>
      </c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 x14ac:dyDescent="0.2">
      <c r="A80" s="165"/>
      <c r="B80" s="175"/>
      <c r="C80" s="199" t="s">
        <v>171</v>
      </c>
      <c r="D80" s="178"/>
      <c r="E80" s="183">
        <v>-101</v>
      </c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9"/>
      <c r="U80" s="188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108</v>
      </c>
      <c r="AF80" s="164">
        <v>0</v>
      </c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outlineLevel="1" x14ac:dyDescent="0.2">
      <c r="A81" s="165"/>
      <c r="B81" s="175"/>
      <c r="C81" s="199" t="s">
        <v>154</v>
      </c>
      <c r="D81" s="178"/>
      <c r="E81" s="183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9"/>
      <c r="U81" s="188"/>
      <c r="V81" s="164"/>
      <c r="W81" s="164"/>
      <c r="X81" s="164"/>
      <c r="Y81" s="164"/>
      <c r="Z81" s="164"/>
      <c r="AA81" s="164"/>
      <c r="AB81" s="164"/>
      <c r="AC81" s="164"/>
      <c r="AD81" s="164"/>
      <c r="AE81" s="164" t="s">
        <v>108</v>
      </c>
      <c r="AF81" s="164">
        <v>0</v>
      </c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 x14ac:dyDescent="0.2">
      <c r="A82" s="165"/>
      <c r="B82" s="175"/>
      <c r="C82" s="201" t="s">
        <v>156</v>
      </c>
      <c r="D82" s="180"/>
      <c r="E82" s="185">
        <v>-101</v>
      </c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9"/>
      <c r="U82" s="188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108</v>
      </c>
      <c r="AF82" s="164">
        <v>1</v>
      </c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outlineLevel="1" x14ac:dyDescent="0.2">
      <c r="A83" s="165"/>
      <c r="B83" s="175"/>
      <c r="C83" s="199" t="s">
        <v>172</v>
      </c>
      <c r="D83" s="178"/>
      <c r="E83" s="183">
        <v>-11</v>
      </c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9"/>
      <c r="U83" s="188"/>
      <c r="V83" s="164"/>
      <c r="W83" s="164"/>
      <c r="X83" s="164"/>
      <c r="Y83" s="164"/>
      <c r="Z83" s="164"/>
      <c r="AA83" s="164"/>
      <c r="AB83" s="164"/>
      <c r="AC83" s="164"/>
      <c r="AD83" s="164"/>
      <c r="AE83" s="164" t="s">
        <v>108</v>
      </c>
      <c r="AF83" s="164">
        <v>0</v>
      </c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outlineLevel="1" x14ac:dyDescent="0.2">
      <c r="A84" s="165"/>
      <c r="B84" s="175"/>
      <c r="C84" s="199" t="s">
        <v>173</v>
      </c>
      <c r="D84" s="178"/>
      <c r="E84" s="183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9"/>
      <c r="U84" s="188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108</v>
      </c>
      <c r="AF84" s="164">
        <v>0</v>
      </c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 x14ac:dyDescent="0.2">
      <c r="A85" s="165"/>
      <c r="B85" s="175"/>
      <c r="C85" s="201" t="s">
        <v>156</v>
      </c>
      <c r="D85" s="180"/>
      <c r="E85" s="185">
        <v>-11</v>
      </c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9"/>
      <c r="U85" s="188"/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108</v>
      </c>
      <c r="AF85" s="164">
        <v>1</v>
      </c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 x14ac:dyDescent="0.2">
      <c r="A86" s="165"/>
      <c r="B86" s="175"/>
      <c r="C86" s="199" t="s">
        <v>174</v>
      </c>
      <c r="D86" s="178"/>
      <c r="E86" s="183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9"/>
      <c r="U86" s="188"/>
      <c r="V86" s="164"/>
      <c r="W86" s="164"/>
      <c r="X86" s="164"/>
      <c r="Y86" s="164"/>
      <c r="Z86" s="164"/>
      <c r="AA86" s="164"/>
      <c r="AB86" s="164"/>
      <c r="AC86" s="164"/>
      <c r="AD86" s="164"/>
      <c r="AE86" s="164" t="s">
        <v>108</v>
      </c>
      <c r="AF86" s="164">
        <v>0</v>
      </c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outlineLevel="1" x14ac:dyDescent="0.2">
      <c r="A87" s="165"/>
      <c r="B87" s="175"/>
      <c r="C87" s="199" t="s">
        <v>175</v>
      </c>
      <c r="D87" s="178"/>
      <c r="E87" s="183">
        <v>11</v>
      </c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9"/>
      <c r="U87" s="188"/>
      <c r="V87" s="164"/>
      <c r="W87" s="164"/>
      <c r="X87" s="164"/>
      <c r="Y87" s="164"/>
      <c r="Z87" s="164"/>
      <c r="AA87" s="164"/>
      <c r="AB87" s="164"/>
      <c r="AC87" s="164"/>
      <c r="AD87" s="164"/>
      <c r="AE87" s="164" t="s">
        <v>108</v>
      </c>
      <c r="AF87" s="164">
        <v>0</v>
      </c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 x14ac:dyDescent="0.2">
      <c r="A88" s="165"/>
      <c r="B88" s="175"/>
      <c r="C88" s="199" t="s">
        <v>176</v>
      </c>
      <c r="D88" s="178"/>
      <c r="E88" s="183">
        <v>65</v>
      </c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9"/>
      <c r="U88" s="188"/>
      <c r="V88" s="164"/>
      <c r="W88" s="164"/>
      <c r="X88" s="164"/>
      <c r="Y88" s="164"/>
      <c r="Z88" s="164"/>
      <c r="AA88" s="164"/>
      <c r="AB88" s="164"/>
      <c r="AC88" s="164"/>
      <c r="AD88" s="164"/>
      <c r="AE88" s="164" t="s">
        <v>108</v>
      </c>
      <c r="AF88" s="164">
        <v>0</v>
      </c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outlineLevel="1" x14ac:dyDescent="0.2">
      <c r="A89" s="165"/>
      <c r="B89" s="175"/>
      <c r="C89" s="199" t="s">
        <v>177</v>
      </c>
      <c r="D89" s="178"/>
      <c r="E89" s="183">
        <v>185</v>
      </c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9"/>
      <c r="U89" s="188"/>
      <c r="V89" s="164"/>
      <c r="W89" s="164"/>
      <c r="X89" s="164"/>
      <c r="Y89" s="164"/>
      <c r="Z89" s="164"/>
      <c r="AA89" s="164"/>
      <c r="AB89" s="164"/>
      <c r="AC89" s="164"/>
      <c r="AD89" s="164"/>
      <c r="AE89" s="164" t="s">
        <v>108</v>
      </c>
      <c r="AF89" s="164">
        <v>0</v>
      </c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outlineLevel="1" x14ac:dyDescent="0.2">
      <c r="A90" s="165"/>
      <c r="B90" s="175"/>
      <c r="C90" s="201" t="s">
        <v>156</v>
      </c>
      <c r="D90" s="180"/>
      <c r="E90" s="185">
        <v>261</v>
      </c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9"/>
      <c r="U90" s="188"/>
      <c r="V90" s="164"/>
      <c r="W90" s="164"/>
      <c r="X90" s="164"/>
      <c r="Y90" s="164"/>
      <c r="Z90" s="164"/>
      <c r="AA90" s="164"/>
      <c r="AB90" s="164"/>
      <c r="AC90" s="164"/>
      <c r="AD90" s="164"/>
      <c r="AE90" s="164" t="s">
        <v>108</v>
      </c>
      <c r="AF90" s="164">
        <v>1</v>
      </c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 x14ac:dyDescent="0.2">
      <c r="A91" s="165">
        <v>15</v>
      </c>
      <c r="B91" s="175" t="s">
        <v>178</v>
      </c>
      <c r="C91" s="198" t="s">
        <v>179</v>
      </c>
      <c r="D91" s="177" t="s">
        <v>111</v>
      </c>
      <c r="E91" s="182">
        <v>22</v>
      </c>
      <c r="F91" s="188">
        <v>26.5</v>
      </c>
      <c r="G91" s="188">
        <v>583</v>
      </c>
      <c r="H91" s="188">
        <v>0</v>
      </c>
      <c r="I91" s="188">
        <f>ROUND(E91*H91,2)</f>
        <v>0</v>
      </c>
      <c r="J91" s="188">
        <v>26.5</v>
      </c>
      <c r="K91" s="188">
        <f>ROUND(E91*J91,2)</f>
        <v>583</v>
      </c>
      <c r="L91" s="188">
        <v>21</v>
      </c>
      <c r="M91" s="188">
        <f>G91*(1+L91/100)</f>
        <v>705.43</v>
      </c>
      <c r="N91" s="188">
        <v>0</v>
      </c>
      <c r="O91" s="188">
        <f>ROUND(E91*N91,2)</f>
        <v>0</v>
      </c>
      <c r="P91" s="188">
        <v>0</v>
      </c>
      <c r="Q91" s="188">
        <f>ROUND(E91*P91,2)</f>
        <v>0</v>
      </c>
      <c r="R91" s="188"/>
      <c r="S91" s="188"/>
      <c r="T91" s="189">
        <v>0</v>
      </c>
      <c r="U91" s="188">
        <f>ROUND(E91*T91,2)</f>
        <v>0</v>
      </c>
      <c r="V91" s="164"/>
      <c r="W91" s="164"/>
      <c r="X91" s="164"/>
      <c r="Y91" s="164"/>
      <c r="Z91" s="164"/>
      <c r="AA91" s="164"/>
      <c r="AB91" s="164"/>
      <c r="AC91" s="164"/>
      <c r="AD91" s="164"/>
      <c r="AE91" s="164" t="s">
        <v>106</v>
      </c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ht="22.5" outlineLevel="1" x14ac:dyDescent="0.2">
      <c r="A92" s="165"/>
      <c r="B92" s="175"/>
      <c r="C92" s="199" t="s">
        <v>119</v>
      </c>
      <c r="D92" s="178"/>
      <c r="E92" s="183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9"/>
      <c r="U92" s="188"/>
      <c r="V92" s="164"/>
      <c r="W92" s="164"/>
      <c r="X92" s="164"/>
      <c r="Y92" s="164"/>
      <c r="Z92" s="164"/>
      <c r="AA92" s="164"/>
      <c r="AB92" s="164"/>
      <c r="AC92" s="164"/>
      <c r="AD92" s="164"/>
      <c r="AE92" s="164" t="s">
        <v>108</v>
      </c>
      <c r="AF92" s="164">
        <v>0</v>
      </c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ht="22.5" outlineLevel="1" x14ac:dyDescent="0.2">
      <c r="A93" s="165"/>
      <c r="B93" s="175"/>
      <c r="C93" s="199" t="s">
        <v>180</v>
      </c>
      <c r="D93" s="178"/>
      <c r="E93" s="183">
        <v>17</v>
      </c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9"/>
      <c r="U93" s="188"/>
      <c r="V93" s="164"/>
      <c r="W93" s="164"/>
      <c r="X93" s="164"/>
      <c r="Y93" s="164"/>
      <c r="Z93" s="164"/>
      <c r="AA93" s="164"/>
      <c r="AB93" s="164"/>
      <c r="AC93" s="164"/>
      <c r="AD93" s="164"/>
      <c r="AE93" s="164" t="s">
        <v>108</v>
      </c>
      <c r="AF93" s="164">
        <v>0</v>
      </c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outlineLevel="1" x14ac:dyDescent="0.2">
      <c r="A94" s="165"/>
      <c r="B94" s="175"/>
      <c r="C94" s="199" t="s">
        <v>181</v>
      </c>
      <c r="D94" s="178"/>
      <c r="E94" s="183">
        <v>5</v>
      </c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9"/>
      <c r="U94" s="188"/>
      <c r="V94" s="164"/>
      <c r="W94" s="164"/>
      <c r="X94" s="164"/>
      <c r="Y94" s="164"/>
      <c r="Z94" s="164"/>
      <c r="AA94" s="164"/>
      <c r="AB94" s="164"/>
      <c r="AC94" s="164"/>
      <c r="AD94" s="164"/>
      <c r="AE94" s="164" t="s">
        <v>108</v>
      </c>
      <c r="AF94" s="164">
        <v>0</v>
      </c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 ht="22.5" outlineLevel="1" x14ac:dyDescent="0.2">
      <c r="A95" s="165">
        <v>16</v>
      </c>
      <c r="B95" s="175" t="s">
        <v>182</v>
      </c>
      <c r="C95" s="198" t="s">
        <v>183</v>
      </c>
      <c r="D95" s="177" t="s">
        <v>111</v>
      </c>
      <c r="E95" s="182">
        <v>-1</v>
      </c>
      <c r="F95" s="188">
        <v>23.7</v>
      </c>
      <c r="G95" s="188">
        <v>-23.7</v>
      </c>
      <c r="H95" s="188">
        <v>0</v>
      </c>
      <c r="I95" s="188">
        <f>ROUND(E95*H95,2)</f>
        <v>0</v>
      </c>
      <c r="J95" s="188">
        <v>23.7</v>
      </c>
      <c r="K95" s="188">
        <f>ROUND(E95*J95,2)</f>
        <v>-23.7</v>
      </c>
      <c r="L95" s="188">
        <v>21</v>
      </c>
      <c r="M95" s="188">
        <f>G95*(1+L95/100)</f>
        <v>-28.677</v>
      </c>
      <c r="N95" s="188">
        <v>0</v>
      </c>
      <c r="O95" s="188">
        <f>ROUND(E95*N95,2)</f>
        <v>0</v>
      </c>
      <c r="P95" s="188">
        <v>0</v>
      </c>
      <c r="Q95" s="188">
        <f>ROUND(E95*P95,2)</f>
        <v>0</v>
      </c>
      <c r="R95" s="188"/>
      <c r="S95" s="188"/>
      <c r="T95" s="189">
        <v>0</v>
      </c>
      <c r="U95" s="188">
        <f>ROUND(E95*T95,2)</f>
        <v>0</v>
      </c>
      <c r="V95" s="164"/>
      <c r="W95" s="164"/>
      <c r="X95" s="164"/>
      <c r="Y95" s="164"/>
      <c r="Z95" s="164"/>
      <c r="AA95" s="164"/>
      <c r="AB95" s="164"/>
      <c r="AC95" s="164"/>
      <c r="AD95" s="164"/>
      <c r="AE95" s="164" t="s">
        <v>106</v>
      </c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</row>
    <row r="96" spans="1:60" outlineLevel="1" x14ac:dyDescent="0.2">
      <c r="A96" s="165"/>
      <c r="B96" s="175"/>
      <c r="C96" s="199" t="s">
        <v>184</v>
      </c>
      <c r="D96" s="178"/>
      <c r="E96" s="183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9"/>
      <c r="U96" s="188"/>
      <c r="V96" s="164"/>
      <c r="W96" s="164"/>
      <c r="X96" s="164"/>
      <c r="Y96" s="164"/>
      <c r="Z96" s="164"/>
      <c r="AA96" s="164"/>
      <c r="AB96" s="164"/>
      <c r="AC96" s="164"/>
      <c r="AD96" s="164"/>
      <c r="AE96" s="164" t="s">
        <v>108</v>
      </c>
      <c r="AF96" s="164">
        <v>0</v>
      </c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outlineLevel="1" x14ac:dyDescent="0.2">
      <c r="A97" s="165"/>
      <c r="B97" s="175"/>
      <c r="C97" s="199" t="s">
        <v>157</v>
      </c>
      <c r="D97" s="178"/>
      <c r="E97" s="183">
        <v>-1</v>
      </c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9"/>
      <c r="U97" s="188"/>
      <c r="V97" s="164"/>
      <c r="W97" s="164"/>
      <c r="X97" s="164"/>
      <c r="Y97" s="164"/>
      <c r="Z97" s="164"/>
      <c r="AA97" s="164"/>
      <c r="AB97" s="164"/>
      <c r="AC97" s="164"/>
      <c r="AD97" s="164"/>
      <c r="AE97" s="164" t="s">
        <v>108</v>
      </c>
      <c r="AF97" s="164">
        <v>0</v>
      </c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ht="22.5" outlineLevel="1" x14ac:dyDescent="0.2">
      <c r="A98" s="165">
        <v>17</v>
      </c>
      <c r="B98" s="175" t="s">
        <v>182</v>
      </c>
      <c r="C98" s="198" t="s">
        <v>183</v>
      </c>
      <c r="D98" s="177" t="s">
        <v>111</v>
      </c>
      <c r="E98" s="182">
        <v>13</v>
      </c>
      <c r="F98" s="188">
        <v>23.7</v>
      </c>
      <c r="G98" s="188">
        <v>308.10000000000002</v>
      </c>
      <c r="H98" s="188">
        <v>0</v>
      </c>
      <c r="I98" s="188">
        <f>ROUND(E98*H98,2)</f>
        <v>0</v>
      </c>
      <c r="J98" s="188">
        <v>23.7</v>
      </c>
      <c r="K98" s="188">
        <f>ROUND(E98*J98,2)</f>
        <v>308.10000000000002</v>
      </c>
      <c r="L98" s="188">
        <v>21</v>
      </c>
      <c r="M98" s="188">
        <f>G98*(1+L98/100)</f>
        <v>372.80100000000004</v>
      </c>
      <c r="N98" s="188">
        <v>0</v>
      </c>
      <c r="O98" s="188">
        <f>ROUND(E98*N98,2)</f>
        <v>0</v>
      </c>
      <c r="P98" s="188">
        <v>0</v>
      </c>
      <c r="Q98" s="188">
        <f>ROUND(E98*P98,2)</f>
        <v>0</v>
      </c>
      <c r="R98" s="188"/>
      <c r="S98" s="188"/>
      <c r="T98" s="189">
        <v>0</v>
      </c>
      <c r="U98" s="188">
        <f>ROUND(E98*T98,2)</f>
        <v>0</v>
      </c>
      <c r="V98" s="164"/>
      <c r="W98" s="164"/>
      <c r="X98" s="164"/>
      <c r="Y98" s="164"/>
      <c r="Z98" s="164"/>
      <c r="AA98" s="164"/>
      <c r="AB98" s="164"/>
      <c r="AC98" s="164"/>
      <c r="AD98" s="164"/>
      <c r="AE98" s="164" t="s">
        <v>106</v>
      </c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ht="33.75" outlineLevel="1" x14ac:dyDescent="0.2">
      <c r="A99" s="165"/>
      <c r="B99" s="175"/>
      <c r="C99" s="199" t="s">
        <v>185</v>
      </c>
      <c r="D99" s="178"/>
      <c r="E99" s="183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9"/>
      <c r="U99" s="188"/>
      <c r="V99" s="164"/>
      <c r="W99" s="164"/>
      <c r="X99" s="164"/>
      <c r="Y99" s="164"/>
      <c r="Z99" s="164"/>
      <c r="AA99" s="164"/>
      <c r="AB99" s="164"/>
      <c r="AC99" s="164"/>
      <c r="AD99" s="164"/>
      <c r="AE99" s="164" t="s">
        <v>108</v>
      </c>
      <c r="AF99" s="164">
        <v>0</v>
      </c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ht="33.75" outlineLevel="1" x14ac:dyDescent="0.2">
      <c r="A100" s="165"/>
      <c r="B100" s="175"/>
      <c r="C100" s="199" t="s">
        <v>186</v>
      </c>
      <c r="D100" s="178"/>
      <c r="E100" s="183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9"/>
      <c r="U100" s="188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 t="s">
        <v>108</v>
      </c>
      <c r="AF100" s="164">
        <v>0</v>
      </c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ht="22.5" outlineLevel="1" x14ac:dyDescent="0.2">
      <c r="A101" s="165"/>
      <c r="B101" s="175"/>
      <c r="C101" s="199" t="s">
        <v>187</v>
      </c>
      <c r="D101" s="178"/>
      <c r="E101" s="183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9"/>
      <c r="U101" s="188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 t="s">
        <v>108</v>
      </c>
      <c r="AF101" s="164">
        <v>0</v>
      </c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 x14ac:dyDescent="0.2">
      <c r="A102" s="165"/>
      <c r="B102" s="175"/>
      <c r="C102" s="199" t="s">
        <v>161</v>
      </c>
      <c r="D102" s="178"/>
      <c r="E102" s="183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9"/>
      <c r="U102" s="188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 t="s">
        <v>108</v>
      </c>
      <c r="AF102" s="164">
        <v>0</v>
      </c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 x14ac:dyDescent="0.2">
      <c r="A103" s="165"/>
      <c r="B103" s="175"/>
      <c r="C103" s="199" t="s">
        <v>188</v>
      </c>
      <c r="D103" s="178"/>
      <c r="E103" s="183">
        <v>-36</v>
      </c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9"/>
      <c r="U103" s="188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 t="s">
        <v>108</v>
      </c>
      <c r="AF103" s="164">
        <v>0</v>
      </c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 x14ac:dyDescent="0.2">
      <c r="A104" s="165"/>
      <c r="B104" s="175"/>
      <c r="C104" s="199" t="s">
        <v>163</v>
      </c>
      <c r="D104" s="178"/>
      <c r="E104" s="183"/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9"/>
      <c r="U104" s="188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 t="s">
        <v>108</v>
      </c>
      <c r="AF104" s="164">
        <v>0</v>
      </c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outlineLevel="1" x14ac:dyDescent="0.2">
      <c r="A105" s="165"/>
      <c r="B105" s="175"/>
      <c r="C105" s="201" t="s">
        <v>156</v>
      </c>
      <c r="D105" s="180"/>
      <c r="E105" s="185">
        <v>-36</v>
      </c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9"/>
      <c r="U105" s="188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 t="s">
        <v>108</v>
      </c>
      <c r="AF105" s="164">
        <v>1</v>
      </c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outlineLevel="1" x14ac:dyDescent="0.2">
      <c r="A106" s="165"/>
      <c r="B106" s="175"/>
      <c r="C106" s="199" t="s">
        <v>164</v>
      </c>
      <c r="D106" s="178"/>
      <c r="E106" s="183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9"/>
      <c r="U106" s="188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 t="s">
        <v>108</v>
      </c>
      <c r="AF106" s="164">
        <v>0</v>
      </c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 x14ac:dyDescent="0.2">
      <c r="A107" s="165"/>
      <c r="B107" s="175"/>
      <c r="C107" s="199" t="s">
        <v>189</v>
      </c>
      <c r="D107" s="178"/>
      <c r="E107" s="183">
        <v>49</v>
      </c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9"/>
      <c r="U107" s="188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 t="s">
        <v>108</v>
      </c>
      <c r="AF107" s="164">
        <v>0</v>
      </c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outlineLevel="1" x14ac:dyDescent="0.2">
      <c r="A108" s="165"/>
      <c r="B108" s="175"/>
      <c r="C108" s="201" t="s">
        <v>156</v>
      </c>
      <c r="D108" s="180"/>
      <c r="E108" s="185">
        <v>49</v>
      </c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9"/>
      <c r="U108" s="188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 t="s">
        <v>108</v>
      </c>
      <c r="AF108" s="164">
        <v>1</v>
      </c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 outlineLevel="1" x14ac:dyDescent="0.2">
      <c r="A109" s="165">
        <v>18</v>
      </c>
      <c r="B109" s="175" t="s">
        <v>190</v>
      </c>
      <c r="C109" s="198" t="s">
        <v>191</v>
      </c>
      <c r="D109" s="177" t="s">
        <v>192</v>
      </c>
      <c r="E109" s="182">
        <v>5</v>
      </c>
      <c r="F109" s="188">
        <v>3679.4</v>
      </c>
      <c r="G109" s="188">
        <v>18397</v>
      </c>
      <c r="H109" s="188">
        <v>3679.4</v>
      </c>
      <c r="I109" s="188">
        <f>ROUND(E109*H109,2)</f>
        <v>18397</v>
      </c>
      <c r="J109" s="188">
        <v>0</v>
      </c>
      <c r="K109" s="188">
        <f>ROUND(E109*J109,2)</f>
        <v>0</v>
      </c>
      <c r="L109" s="188">
        <v>21</v>
      </c>
      <c r="M109" s="188">
        <f>G109*(1+L109/100)</f>
        <v>22260.37</v>
      </c>
      <c r="N109" s="188">
        <v>0</v>
      </c>
      <c r="O109" s="188">
        <f>ROUND(E109*N109,2)</f>
        <v>0</v>
      </c>
      <c r="P109" s="188">
        <v>0</v>
      </c>
      <c r="Q109" s="188">
        <f>ROUND(E109*P109,2)</f>
        <v>0</v>
      </c>
      <c r="R109" s="188"/>
      <c r="S109" s="188"/>
      <c r="T109" s="189">
        <v>0</v>
      </c>
      <c r="U109" s="188">
        <f>ROUND(E109*T109,2)</f>
        <v>0</v>
      </c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 t="s">
        <v>146</v>
      </c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outlineLevel="1" x14ac:dyDescent="0.2">
      <c r="A110" s="165"/>
      <c r="B110" s="175"/>
      <c r="C110" s="199" t="s">
        <v>193</v>
      </c>
      <c r="D110" s="178"/>
      <c r="E110" s="183">
        <v>-27</v>
      </c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9"/>
      <c r="U110" s="188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 t="s">
        <v>108</v>
      </c>
      <c r="AF110" s="164">
        <v>0</v>
      </c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 x14ac:dyDescent="0.2">
      <c r="A111" s="165"/>
      <c r="B111" s="175"/>
      <c r="C111" s="201" t="s">
        <v>156</v>
      </c>
      <c r="D111" s="180"/>
      <c r="E111" s="185">
        <v>-27</v>
      </c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9"/>
      <c r="U111" s="188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 t="s">
        <v>108</v>
      </c>
      <c r="AF111" s="164">
        <v>1</v>
      </c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outlineLevel="1" x14ac:dyDescent="0.2">
      <c r="A112" s="165"/>
      <c r="B112" s="175"/>
      <c r="C112" s="199" t="s">
        <v>164</v>
      </c>
      <c r="D112" s="178"/>
      <c r="E112" s="183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9"/>
      <c r="U112" s="188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 t="s">
        <v>108</v>
      </c>
      <c r="AF112" s="164">
        <v>0</v>
      </c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outlineLevel="1" x14ac:dyDescent="0.2">
      <c r="A113" s="165"/>
      <c r="B113" s="175"/>
      <c r="C113" s="199" t="s">
        <v>194</v>
      </c>
      <c r="D113" s="178"/>
      <c r="E113" s="183">
        <v>4</v>
      </c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9"/>
      <c r="U113" s="188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 t="s">
        <v>108</v>
      </c>
      <c r="AF113" s="164">
        <v>0</v>
      </c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 x14ac:dyDescent="0.2">
      <c r="A114" s="165"/>
      <c r="B114" s="175"/>
      <c r="C114" s="199" t="s">
        <v>195</v>
      </c>
      <c r="D114" s="178"/>
      <c r="E114" s="183">
        <v>28</v>
      </c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9"/>
      <c r="U114" s="188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 t="s">
        <v>108</v>
      </c>
      <c r="AF114" s="164">
        <v>0</v>
      </c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outlineLevel="1" x14ac:dyDescent="0.2">
      <c r="A115" s="165"/>
      <c r="B115" s="175"/>
      <c r="C115" s="201" t="s">
        <v>156</v>
      </c>
      <c r="D115" s="180"/>
      <c r="E115" s="185">
        <v>32</v>
      </c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9"/>
      <c r="U115" s="188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 t="s">
        <v>108</v>
      </c>
      <c r="AF115" s="164">
        <v>1</v>
      </c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ht="22.5" outlineLevel="1" x14ac:dyDescent="0.2">
      <c r="A116" s="165">
        <v>19</v>
      </c>
      <c r="B116" s="175" t="s">
        <v>190</v>
      </c>
      <c r="C116" s="198" t="s">
        <v>196</v>
      </c>
      <c r="D116" s="177" t="s">
        <v>192</v>
      </c>
      <c r="E116" s="182">
        <v>-2</v>
      </c>
      <c r="F116" s="188">
        <v>418.2</v>
      </c>
      <c r="G116" s="188">
        <v>-836.4</v>
      </c>
      <c r="H116" s="188">
        <v>418.2</v>
      </c>
      <c r="I116" s="188">
        <f>ROUND(E116*H116,2)</f>
        <v>-836.4</v>
      </c>
      <c r="J116" s="188">
        <v>0</v>
      </c>
      <c r="K116" s="188">
        <f>ROUND(E116*J116,2)</f>
        <v>0</v>
      </c>
      <c r="L116" s="188">
        <v>21</v>
      </c>
      <c r="M116" s="188">
        <f>G116*(1+L116/100)</f>
        <v>-1012.044</v>
      </c>
      <c r="N116" s="188">
        <v>0</v>
      </c>
      <c r="O116" s="188">
        <f>ROUND(E116*N116,2)</f>
        <v>0</v>
      </c>
      <c r="P116" s="188">
        <v>0</v>
      </c>
      <c r="Q116" s="188">
        <f>ROUND(E116*P116,2)</f>
        <v>0</v>
      </c>
      <c r="R116" s="188"/>
      <c r="S116" s="188"/>
      <c r="T116" s="189">
        <v>0</v>
      </c>
      <c r="U116" s="188">
        <f>ROUND(E116*T116,2)</f>
        <v>0</v>
      </c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 t="s">
        <v>146</v>
      </c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ht="33.75" outlineLevel="1" x14ac:dyDescent="0.2">
      <c r="A117" s="165"/>
      <c r="B117" s="175"/>
      <c r="C117" s="199" t="s">
        <v>185</v>
      </c>
      <c r="D117" s="178"/>
      <c r="E117" s="183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9"/>
      <c r="U117" s="188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 t="s">
        <v>108</v>
      </c>
      <c r="AF117" s="164">
        <v>0</v>
      </c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ht="33.75" outlineLevel="1" x14ac:dyDescent="0.2">
      <c r="A118" s="165"/>
      <c r="B118" s="175"/>
      <c r="C118" s="199" t="s">
        <v>186</v>
      </c>
      <c r="D118" s="178"/>
      <c r="E118" s="183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9"/>
      <c r="U118" s="188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 t="s">
        <v>108</v>
      </c>
      <c r="AF118" s="164">
        <v>0</v>
      </c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ht="22.5" outlineLevel="1" x14ac:dyDescent="0.2">
      <c r="A119" s="165"/>
      <c r="B119" s="175"/>
      <c r="C119" s="199" t="s">
        <v>187</v>
      </c>
      <c r="D119" s="178"/>
      <c r="E119" s="183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9"/>
      <c r="U119" s="188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 t="s">
        <v>108</v>
      </c>
      <c r="AF119" s="164">
        <v>0</v>
      </c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 x14ac:dyDescent="0.2">
      <c r="A120" s="165"/>
      <c r="B120" s="175"/>
      <c r="C120" s="199" t="s">
        <v>152</v>
      </c>
      <c r="D120" s="178"/>
      <c r="E120" s="183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9"/>
      <c r="U120" s="188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 t="s">
        <v>108</v>
      </c>
      <c r="AF120" s="164">
        <v>0</v>
      </c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outlineLevel="1" x14ac:dyDescent="0.2">
      <c r="A121" s="165"/>
      <c r="B121" s="175"/>
      <c r="C121" s="199" t="s">
        <v>197</v>
      </c>
      <c r="D121" s="178"/>
      <c r="E121" s="183">
        <v>-2</v>
      </c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9"/>
      <c r="U121" s="188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 t="s">
        <v>108</v>
      </c>
      <c r="AF121" s="164">
        <v>0</v>
      </c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</row>
    <row r="122" spans="1:60" outlineLevel="1" x14ac:dyDescent="0.2">
      <c r="A122" s="165"/>
      <c r="B122" s="175"/>
      <c r="C122" s="199" t="s">
        <v>198</v>
      </c>
      <c r="D122" s="178"/>
      <c r="E122" s="183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9"/>
      <c r="U122" s="188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 t="s">
        <v>108</v>
      </c>
      <c r="AF122" s="164">
        <v>0</v>
      </c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 ht="22.5" outlineLevel="1" x14ac:dyDescent="0.2">
      <c r="A123" s="165">
        <v>20</v>
      </c>
      <c r="B123" s="175" t="s">
        <v>190</v>
      </c>
      <c r="C123" s="198" t="s">
        <v>199</v>
      </c>
      <c r="D123" s="177" t="s">
        <v>192</v>
      </c>
      <c r="E123" s="182">
        <v>-2</v>
      </c>
      <c r="F123" s="188">
        <v>176.2</v>
      </c>
      <c r="G123" s="188">
        <v>-352.4</v>
      </c>
      <c r="H123" s="188">
        <v>176.2</v>
      </c>
      <c r="I123" s="188">
        <f>ROUND(E123*H123,2)</f>
        <v>-352.4</v>
      </c>
      <c r="J123" s="188">
        <v>0</v>
      </c>
      <c r="K123" s="188">
        <f>ROUND(E123*J123,2)</f>
        <v>0</v>
      </c>
      <c r="L123" s="188">
        <v>21</v>
      </c>
      <c r="M123" s="188">
        <f>G123*(1+L123/100)</f>
        <v>-426.40399999999994</v>
      </c>
      <c r="N123" s="188">
        <v>0</v>
      </c>
      <c r="O123" s="188">
        <f>ROUND(E123*N123,2)</f>
        <v>0</v>
      </c>
      <c r="P123" s="188">
        <v>0</v>
      </c>
      <c r="Q123" s="188">
        <f>ROUND(E123*P123,2)</f>
        <v>0</v>
      </c>
      <c r="R123" s="188"/>
      <c r="S123" s="188"/>
      <c r="T123" s="189">
        <v>0</v>
      </c>
      <c r="U123" s="188">
        <f>ROUND(E123*T123,2)</f>
        <v>0</v>
      </c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 t="s">
        <v>146</v>
      </c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</row>
    <row r="124" spans="1:60" ht="33.75" outlineLevel="1" x14ac:dyDescent="0.2">
      <c r="A124" s="165"/>
      <c r="B124" s="175"/>
      <c r="C124" s="199" t="s">
        <v>185</v>
      </c>
      <c r="D124" s="178"/>
      <c r="E124" s="183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9"/>
      <c r="U124" s="188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 t="s">
        <v>108</v>
      </c>
      <c r="AF124" s="164">
        <v>0</v>
      </c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 ht="33.75" outlineLevel="1" x14ac:dyDescent="0.2">
      <c r="A125" s="165"/>
      <c r="B125" s="175"/>
      <c r="C125" s="199" t="s">
        <v>186</v>
      </c>
      <c r="D125" s="178"/>
      <c r="E125" s="183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9"/>
      <c r="U125" s="188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 t="s">
        <v>108</v>
      </c>
      <c r="AF125" s="164">
        <v>0</v>
      </c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</row>
    <row r="126" spans="1:60" ht="22.5" outlineLevel="1" x14ac:dyDescent="0.2">
      <c r="A126" s="165"/>
      <c r="B126" s="175"/>
      <c r="C126" s="199" t="s">
        <v>187</v>
      </c>
      <c r="D126" s="178"/>
      <c r="E126" s="183"/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9"/>
      <c r="U126" s="188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 t="s">
        <v>108</v>
      </c>
      <c r="AF126" s="164">
        <v>0</v>
      </c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</row>
    <row r="127" spans="1:60" outlineLevel="1" x14ac:dyDescent="0.2">
      <c r="A127" s="165"/>
      <c r="B127" s="175"/>
      <c r="C127" s="199" t="s">
        <v>161</v>
      </c>
      <c r="D127" s="178"/>
      <c r="E127" s="183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9"/>
      <c r="U127" s="188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 t="s">
        <v>108</v>
      </c>
      <c r="AF127" s="164">
        <v>0</v>
      </c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</row>
    <row r="128" spans="1:60" outlineLevel="1" x14ac:dyDescent="0.2">
      <c r="A128" s="165"/>
      <c r="B128" s="175"/>
      <c r="C128" s="199" t="s">
        <v>200</v>
      </c>
      <c r="D128" s="178"/>
      <c r="E128" s="183">
        <v>-2</v>
      </c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9"/>
      <c r="U128" s="188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 t="s">
        <v>108</v>
      </c>
      <c r="AF128" s="164">
        <v>0</v>
      </c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ht="22.5" outlineLevel="1" x14ac:dyDescent="0.2">
      <c r="A129" s="165">
        <v>21</v>
      </c>
      <c r="B129" s="175" t="s">
        <v>190</v>
      </c>
      <c r="C129" s="198" t="s">
        <v>201</v>
      </c>
      <c r="D129" s="177" t="s">
        <v>192</v>
      </c>
      <c r="E129" s="182">
        <v>-1</v>
      </c>
      <c r="F129" s="188">
        <v>2265.1</v>
      </c>
      <c r="G129" s="188">
        <v>-2265.1</v>
      </c>
      <c r="H129" s="188">
        <v>2265.1</v>
      </c>
      <c r="I129" s="188">
        <f>ROUND(E129*H129,2)</f>
        <v>-2265.1</v>
      </c>
      <c r="J129" s="188">
        <v>0</v>
      </c>
      <c r="K129" s="188">
        <f>ROUND(E129*J129,2)</f>
        <v>0</v>
      </c>
      <c r="L129" s="188">
        <v>21</v>
      </c>
      <c r="M129" s="188">
        <f>G129*(1+L129/100)</f>
        <v>-2740.7709999999997</v>
      </c>
      <c r="N129" s="188">
        <v>0</v>
      </c>
      <c r="O129" s="188">
        <f>ROUND(E129*N129,2)</f>
        <v>0</v>
      </c>
      <c r="P129" s="188">
        <v>0</v>
      </c>
      <c r="Q129" s="188">
        <f>ROUND(E129*P129,2)</f>
        <v>0</v>
      </c>
      <c r="R129" s="188"/>
      <c r="S129" s="188"/>
      <c r="T129" s="189">
        <v>0</v>
      </c>
      <c r="U129" s="188">
        <f>ROUND(E129*T129,2)</f>
        <v>0</v>
      </c>
      <c r="V129" s="164"/>
      <c r="W129" s="164"/>
      <c r="X129" s="164"/>
      <c r="Y129" s="164"/>
      <c r="Z129" s="164"/>
      <c r="AA129" s="164"/>
      <c r="AB129" s="164"/>
      <c r="AC129" s="164"/>
      <c r="AD129" s="164"/>
      <c r="AE129" s="164" t="s">
        <v>146</v>
      </c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ht="33.75" outlineLevel="1" x14ac:dyDescent="0.2">
      <c r="A130" s="165"/>
      <c r="B130" s="175"/>
      <c r="C130" s="199" t="s">
        <v>185</v>
      </c>
      <c r="D130" s="178"/>
      <c r="E130" s="183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9"/>
      <c r="U130" s="188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 t="s">
        <v>108</v>
      </c>
      <c r="AF130" s="164">
        <v>0</v>
      </c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 ht="33.75" outlineLevel="1" x14ac:dyDescent="0.2">
      <c r="A131" s="165"/>
      <c r="B131" s="175"/>
      <c r="C131" s="199" t="s">
        <v>186</v>
      </c>
      <c r="D131" s="178"/>
      <c r="E131" s="183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9"/>
      <c r="U131" s="188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 t="s">
        <v>108</v>
      </c>
      <c r="AF131" s="164">
        <v>0</v>
      </c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</row>
    <row r="132" spans="1:60" ht="22.5" outlineLevel="1" x14ac:dyDescent="0.2">
      <c r="A132" s="165"/>
      <c r="B132" s="175"/>
      <c r="C132" s="199" t="s">
        <v>187</v>
      </c>
      <c r="D132" s="178"/>
      <c r="E132" s="183"/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9"/>
      <c r="U132" s="188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 t="s">
        <v>108</v>
      </c>
      <c r="AF132" s="164">
        <v>0</v>
      </c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outlineLevel="1" x14ac:dyDescent="0.2">
      <c r="A133" s="165"/>
      <c r="B133" s="175"/>
      <c r="C133" s="199" t="s">
        <v>152</v>
      </c>
      <c r="D133" s="178"/>
      <c r="E133" s="183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9"/>
      <c r="U133" s="188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 t="s">
        <v>108</v>
      </c>
      <c r="AF133" s="164">
        <v>0</v>
      </c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</row>
    <row r="134" spans="1:60" outlineLevel="1" x14ac:dyDescent="0.2">
      <c r="A134" s="165"/>
      <c r="B134" s="175"/>
      <c r="C134" s="199" t="s">
        <v>202</v>
      </c>
      <c r="D134" s="178"/>
      <c r="E134" s="183">
        <v>-1</v>
      </c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9"/>
      <c r="U134" s="188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 t="s">
        <v>108</v>
      </c>
      <c r="AF134" s="164">
        <v>0</v>
      </c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4"/>
      <c r="BD134" s="164"/>
      <c r="BE134" s="164"/>
      <c r="BF134" s="164"/>
      <c r="BG134" s="164"/>
      <c r="BH134" s="164"/>
    </row>
    <row r="135" spans="1:60" outlineLevel="1" x14ac:dyDescent="0.2">
      <c r="A135" s="165"/>
      <c r="B135" s="175"/>
      <c r="C135" s="199" t="s">
        <v>203</v>
      </c>
      <c r="D135" s="178"/>
      <c r="E135" s="183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9"/>
      <c r="U135" s="188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 t="s">
        <v>108</v>
      </c>
      <c r="AF135" s="164">
        <v>0</v>
      </c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</row>
    <row r="136" spans="1:60" outlineLevel="1" x14ac:dyDescent="0.2">
      <c r="A136" s="165">
        <v>22</v>
      </c>
      <c r="B136" s="175" t="s">
        <v>190</v>
      </c>
      <c r="C136" s="198" t="s">
        <v>204</v>
      </c>
      <c r="D136" s="177" t="s">
        <v>192</v>
      </c>
      <c r="E136" s="182">
        <v>-10</v>
      </c>
      <c r="F136" s="188">
        <v>1234.4000000000001</v>
      </c>
      <c r="G136" s="188">
        <v>-12344</v>
      </c>
      <c r="H136" s="188">
        <v>1234.4000000000001</v>
      </c>
      <c r="I136" s="188">
        <f>ROUND(E136*H136,2)</f>
        <v>-12344</v>
      </c>
      <c r="J136" s="188">
        <v>0</v>
      </c>
      <c r="K136" s="188">
        <f>ROUND(E136*J136,2)</f>
        <v>0</v>
      </c>
      <c r="L136" s="188">
        <v>21</v>
      </c>
      <c r="M136" s="188">
        <f>G136*(1+L136/100)</f>
        <v>-14936.24</v>
      </c>
      <c r="N136" s="188">
        <v>0</v>
      </c>
      <c r="O136" s="188">
        <f>ROUND(E136*N136,2)</f>
        <v>0</v>
      </c>
      <c r="P136" s="188">
        <v>0</v>
      </c>
      <c r="Q136" s="188">
        <f>ROUND(E136*P136,2)</f>
        <v>0</v>
      </c>
      <c r="R136" s="188"/>
      <c r="S136" s="188"/>
      <c r="T136" s="189">
        <v>0</v>
      </c>
      <c r="U136" s="188">
        <f>ROUND(E136*T136,2)</f>
        <v>0</v>
      </c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 t="s">
        <v>146</v>
      </c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</row>
    <row r="137" spans="1:60" ht="33.75" outlineLevel="1" x14ac:dyDescent="0.2">
      <c r="A137" s="165"/>
      <c r="B137" s="175"/>
      <c r="C137" s="199" t="s">
        <v>185</v>
      </c>
      <c r="D137" s="178"/>
      <c r="E137" s="183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9"/>
      <c r="U137" s="188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 t="s">
        <v>108</v>
      </c>
      <c r="AF137" s="164">
        <v>0</v>
      </c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</row>
    <row r="138" spans="1:60" ht="33.75" outlineLevel="1" x14ac:dyDescent="0.2">
      <c r="A138" s="165"/>
      <c r="B138" s="175"/>
      <c r="C138" s="199" t="s">
        <v>186</v>
      </c>
      <c r="D138" s="178"/>
      <c r="E138" s="183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9"/>
      <c r="U138" s="188"/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 t="s">
        <v>108</v>
      </c>
      <c r="AF138" s="164">
        <v>0</v>
      </c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</row>
    <row r="139" spans="1:60" ht="22.5" outlineLevel="1" x14ac:dyDescent="0.2">
      <c r="A139" s="165"/>
      <c r="B139" s="175"/>
      <c r="C139" s="199" t="s">
        <v>187</v>
      </c>
      <c r="D139" s="178"/>
      <c r="E139" s="183"/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9"/>
      <c r="U139" s="188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 t="s">
        <v>108</v>
      </c>
      <c r="AF139" s="164">
        <v>0</v>
      </c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</row>
    <row r="140" spans="1:60" outlineLevel="1" x14ac:dyDescent="0.2">
      <c r="A140" s="165"/>
      <c r="B140" s="175"/>
      <c r="C140" s="199" t="s">
        <v>205</v>
      </c>
      <c r="D140" s="178"/>
      <c r="E140" s="183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9"/>
      <c r="U140" s="188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 t="s">
        <v>108</v>
      </c>
      <c r="AF140" s="164">
        <v>0</v>
      </c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</row>
    <row r="141" spans="1:60" outlineLevel="1" x14ac:dyDescent="0.2">
      <c r="A141" s="165"/>
      <c r="B141" s="175"/>
      <c r="C141" s="199" t="s">
        <v>152</v>
      </c>
      <c r="D141" s="178"/>
      <c r="E141" s="183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9"/>
      <c r="U141" s="188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 t="s">
        <v>108</v>
      </c>
      <c r="AF141" s="164">
        <v>0</v>
      </c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</row>
    <row r="142" spans="1:60" outlineLevel="1" x14ac:dyDescent="0.2">
      <c r="A142" s="165"/>
      <c r="B142" s="175"/>
      <c r="C142" s="199" t="s">
        <v>206</v>
      </c>
      <c r="D142" s="178"/>
      <c r="E142" s="183">
        <v>-6</v>
      </c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9"/>
      <c r="U142" s="188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 t="s">
        <v>108</v>
      </c>
      <c r="AF142" s="164">
        <v>0</v>
      </c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</row>
    <row r="143" spans="1:60" outlineLevel="1" x14ac:dyDescent="0.2">
      <c r="A143" s="165"/>
      <c r="B143" s="175"/>
      <c r="C143" s="199" t="s">
        <v>203</v>
      </c>
      <c r="D143" s="178"/>
      <c r="E143" s="183"/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9"/>
      <c r="U143" s="188"/>
      <c r="V143" s="164"/>
      <c r="W143" s="164"/>
      <c r="X143" s="164"/>
      <c r="Y143" s="164"/>
      <c r="Z143" s="164"/>
      <c r="AA143" s="164"/>
      <c r="AB143" s="164"/>
      <c r="AC143" s="164"/>
      <c r="AD143" s="164"/>
      <c r="AE143" s="164" t="s">
        <v>108</v>
      </c>
      <c r="AF143" s="164">
        <v>0</v>
      </c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</row>
    <row r="144" spans="1:60" outlineLevel="1" x14ac:dyDescent="0.2">
      <c r="A144" s="165"/>
      <c r="B144" s="175"/>
      <c r="C144" s="201" t="s">
        <v>156</v>
      </c>
      <c r="D144" s="180"/>
      <c r="E144" s="185">
        <v>-6</v>
      </c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  <c r="T144" s="189"/>
      <c r="U144" s="188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 t="s">
        <v>108</v>
      </c>
      <c r="AF144" s="164">
        <v>1</v>
      </c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</row>
    <row r="145" spans="1:60" outlineLevel="1" x14ac:dyDescent="0.2">
      <c r="A145" s="165"/>
      <c r="B145" s="175"/>
      <c r="C145" s="199" t="s">
        <v>207</v>
      </c>
      <c r="D145" s="178"/>
      <c r="E145" s="183">
        <v>-4</v>
      </c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9"/>
      <c r="U145" s="188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 t="s">
        <v>108</v>
      </c>
      <c r="AF145" s="164">
        <v>0</v>
      </c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</row>
    <row r="146" spans="1:60" outlineLevel="1" x14ac:dyDescent="0.2">
      <c r="A146" s="165">
        <v>23</v>
      </c>
      <c r="B146" s="175" t="s">
        <v>190</v>
      </c>
      <c r="C146" s="198" t="s">
        <v>208</v>
      </c>
      <c r="D146" s="177" t="s">
        <v>192</v>
      </c>
      <c r="E146" s="182">
        <v>23</v>
      </c>
      <c r="F146" s="188">
        <v>249.3</v>
      </c>
      <c r="G146" s="188">
        <v>5733.9</v>
      </c>
      <c r="H146" s="188">
        <v>249.3</v>
      </c>
      <c r="I146" s="188">
        <f>ROUND(E146*H146,2)</f>
        <v>5733.9</v>
      </c>
      <c r="J146" s="188">
        <v>0</v>
      </c>
      <c r="K146" s="188">
        <f>ROUND(E146*J146,2)</f>
        <v>0</v>
      </c>
      <c r="L146" s="188">
        <v>21</v>
      </c>
      <c r="M146" s="188">
        <f>G146*(1+L146/100)</f>
        <v>6938.0189999999993</v>
      </c>
      <c r="N146" s="188">
        <v>0</v>
      </c>
      <c r="O146" s="188">
        <f>ROUND(E146*N146,2)</f>
        <v>0</v>
      </c>
      <c r="P146" s="188">
        <v>0</v>
      </c>
      <c r="Q146" s="188">
        <f>ROUND(E146*P146,2)</f>
        <v>0</v>
      </c>
      <c r="R146" s="188"/>
      <c r="S146" s="188"/>
      <c r="T146" s="189">
        <v>0</v>
      </c>
      <c r="U146" s="188">
        <f>ROUND(E146*T146,2)</f>
        <v>0</v>
      </c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 t="s">
        <v>146</v>
      </c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</row>
    <row r="147" spans="1:60" outlineLevel="1" x14ac:dyDescent="0.2">
      <c r="A147" s="165"/>
      <c r="B147" s="175"/>
      <c r="C147" s="199" t="s">
        <v>205</v>
      </c>
      <c r="D147" s="178"/>
      <c r="E147" s="183"/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9"/>
      <c r="U147" s="188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 t="s">
        <v>108</v>
      </c>
      <c r="AF147" s="164">
        <v>0</v>
      </c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</row>
    <row r="148" spans="1:60" outlineLevel="1" x14ac:dyDescent="0.2">
      <c r="A148" s="165"/>
      <c r="B148" s="175"/>
      <c r="C148" s="199" t="s">
        <v>209</v>
      </c>
      <c r="D148" s="178"/>
      <c r="E148" s="183">
        <v>10</v>
      </c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9"/>
      <c r="U148" s="188"/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 t="s">
        <v>108</v>
      </c>
      <c r="AF148" s="164">
        <v>0</v>
      </c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</row>
    <row r="149" spans="1:60" outlineLevel="1" x14ac:dyDescent="0.2">
      <c r="A149" s="165"/>
      <c r="B149" s="175"/>
      <c r="C149" s="199" t="s">
        <v>210</v>
      </c>
      <c r="D149" s="178"/>
      <c r="E149" s="183">
        <v>17</v>
      </c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9"/>
      <c r="U149" s="188"/>
      <c r="V149" s="164"/>
      <c r="W149" s="164"/>
      <c r="X149" s="164"/>
      <c r="Y149" s="164"/>
      <c r="Z149" s="164"/>
      <c r="AA149" s="164"/>
      <c r="AB149" s="164"/>
      <c r="AC149" s="164"/>
      <c r="AD149" s="164"/>
      <c r="AE149" s="164" t="s">
        <v>108</v>
      </c>
      <c r="AF149" s="164">
        <v>0</v>
      </c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</row>
    <row r="150" spans="1:60" outlineLevel="1" x14ac:dyDescent="0.2">
      <c r="A150" s="165"/>
      <c r="B150" s="175"/>
      <c r="C150" s="201" t="s">
        <v>156</v>
      </c>
      <c r="D150" s="180"/>
      <c r="E150" s="185">
        <v>27</v>
      </c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9"/>
      <c r="U150" s="188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 t="s">
        <v>108</v>
      </c>
      <c r="AF150" s="164">
        <v>1</v>
      </c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  <c r="AX150" s="164"/>
      <c r="AY150" s="164"/>
      <c r="AZ150" s="164"/>
      <c r="BA150" s="164"/>
      <c r="BB150" s="164"/>
      <c r="BC150" s="164"/>
      <c r="BD150" s="164"/>
      <c r="BE150" s="164"/>
      <c r="BF150" s="164"/>
      <c r="BG150" s="164"/>
      <c r="BH150" s="164"/>
    </row>
    <row r="151" spans="1:60" outlineLevel="1" x14ac:dyDescent="0.2">
      <c r="A151" s="165"/>
      <c r="B151" s="175"/>
      <c r="C151" s="199" t="s">
        <v>211</v>
      </c>
      <c r="D151" s="178"/>
      <c r="E151" s="183">
        <v>-4</v>
      </c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9"/>
      <c r="U151" s="188"/>
      <c r="V151" s="164"/>
      <c r="W151" s="164"/>
      <c r="X151" s="164"/>
      <c r="Y151" s="164"/>
      <c r="Z151" s="164"/>
      <c r="AA151" s="164"/>
      <c r="AB151" s="164"/>
      <c r="AC151" s="164"/>
      <c r="AD151" s="164"/>
      <c r="AE151" s="164" t="s">
        <v>108</v>
      </c>
      <c r="AF151" s="164">
        <v>0</v>
      </c>
      <c r="AG151" s="164"/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  <c r="AX151" s="164"/>
      <c r="AY151" s="164"/>
      <c r="AZ151" s="164"/>
      <c r="BA151" s="164"/>
      <c r="BB151" s="164"/>
      <c r="BC151" s="164"/>
      <c r="BD151" s="164"/>
      <c r="BE151" s="164"/>
      <c r="BF151" s="164"/>
      <c r="BG151" s="164"/>
      <c r="BH151" s="164"/>
    </row>
    <row r="152" spans="1:60" outlineLevel="1" x14ac:dyDescent="0.2">
      <c r="A152" s="165">
        <v>24</v>
      </c>
      <c r="B152" s="175" t="s">
        <v>212</v>
      </c>
      <c r="C152" s="198" t="s">
        <v>213</v>
      </c>
      <c r="D152" s="177" t="s">
        <v>192</v>
      </c>
      <c r="E152" s="182">
        <v>4</v>
      </c>
      <c r="F152" s="188">
        <v>798</v>
      </c>
      <c r="G152" s="188">
        <v>3192</v>
      </c>
      <c r="H152" s="188">
        <v>798</v>
      </c>
      <c r="I152" s="188">
        <f>ROUND(E152*H152,2)</f>
        <v>3192</v>
      </c>
      <c r="J152" s="188">
        <v>0</v>
      </c>
      <c r="K152" s="188">
        <f>ROUND(E152*J152,2)</f>
        <v>0</v>
      </c>
      <c r="L152" s="188">
        <v>21</v>
      </c>
      <c r="M152" s="188">
        <f>G152*(1+L152/100)</f>
        <v>3862.3199999999997</v>
      </c>
      <c r="N152" s="188">
        <v>0</v>
      </c>
      <c r="O152" s="188">
        <f>ROUND(E152*N152,2)</f>
        <v>0</v>
      </c>
      <c r="P152" s="188">
        <v>0</v>
      </c>
      <c r="Q152" s="188">
        <f>ROUND(E152*P152,2)</f>
        <v>0</v>
      </c>
      <c r="R152" s="188"/>
      <c r="S152" s="188"/>
      <c r="T152" s="189">
        <v>0</v>
      </c>
      <c r="U152" s="188">
        <f>ROUND(E152*T152,2)</f>
        <v>0</v>
      </c>
      <c r="V152" s="164"/>
      <c r="W152" s="164"/>
      <c r="X152" s="164"/>
      <c r="Y152" s="164"/>
      <c r="Z152" s="164"/>
      <c r="AA152" s="164"/>
      <c r="AB152" s="164"/>
      <c r="AC152" s="164"/>
      <c r="AD152" s="164"/>
      <c r="AE152" s="164" t="s">
        <v>214</v>
      </c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4"/>
      <c r="BH152" s="164"/>
    </row>
    <row r="153" spans="1:60" outlineLevel="1" x14ac:dyDescent="0.2">
      <c r="A153" s="165"/>
      <c r="B153" s="175"/>
      <c r="C153" s="199" t="s">
        <v>215</v>
      </c>
      <c r="D153" s="178"/>
      <c r="E153" s="183">
        <v>4</v>
      </c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9"/>
      <c r="U153" s="188"/>
      <c r="V153" s="164"/>
      <c r="W153" s="164"/>
      <c r="X153" s="164"/>
      <c r="Y153" s="164"/>
      <c r="Z153" s="164"/>
      <c r="AA153" s="164"/>
      <c r="AB153" s="164"/>
      <c r="AC153" s="164"/>
      <c r="AD153" s="164"/>
      <c r="AE153" s="164" t="s">
        <v>108</v>
      </c>
      <c r="AF153" s="164">
        <v>0</v>
      </c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  <c r="AX153" s="164"/>
      <c r="AY153" s="164"/>
      <c r="AZ153" s="164"/>
      <c r="BA153" s="164"/>
      <c r="BB153" s="164"/>
      <c r="BC153" s="164"/>
      <c r="BD153" s="164"/>
      <c r="BE153" s="164"/>
      <c r="BF153" s="164"/>
      <c r="BG153" s="164"/>
      <c r="BH153" s="164"/>
    </row>
    <row r="154" spans="1:60" outlineLevel="1" x14ac:dyDescent="0.2">
      <c r="A154" s="165">
        <v>25</v>
      </c>
      <c r="B154" s="175" t="s">
        <v>216</v>
      </c>
      <c r="C154" s="198" t="s">
        <v>217</v>
      </c>
      <c r="D154" s="177" t="s">
        <v>192</v>
      </c>
      <c r="E154" s="182">
        <v>-35</v>
      </c>
      <c r="F154" s="188">
        <v>858.2</v>
      </c>
      <c r="G154" s="188">
        <v>-30037</v>
      </c>
      <c r="H154" s="188">
        <v>858.2</v>
      </c>
      <c r="I154" s="188">
        <f>ROUND(E154*H154,2)</f>
        <v>-30037</v>
      </c>
      <c r="J154" s="188">
        <v>0</v>
      </c>
      <c r="K154" s="188">
        <f>ROUND(E154*J154,2)</f>
        <v>0</v>
      </c>
      <c r="L154" s="188">
        <v>21</v>
      </c>
      <c r="M154" s="188">
        <f>G154*(1+L154/100)</f>
        <v>-36344.769999999997</v>
      </c>
      <c r="N154" s="188">
        <v>0</v>
      </c>
      <c r="O154" s="188">
        <f>ROUND(E154*N154,2)</f>
        <v>0</v>
      </c>
      <c r="P154" s="188">
        <v>0</v>
      </c>
      <c r="Q154" s="188">
        <f>ROUND(E154*P154,2)</f>
        <v>0</v>
      </c>
      <c r="R154" s="188"/>
      <c r="S154" s="188"/>
      <c r="T154" s="189">
        <v>0</v>
      </c>
      <c r="U154" s="188">
        <f>ROUND(E154*T154,2)</f>
        <v>0</v>
      </c>
      <c r="V154" s="164"/>
      <c r="W154" s="164"/>
      <c r="X154" s="164"/>
      <c r="Y154" s="164"/>
      <c r="Z154" s="164"/>
      <c r="AA154" s="164"/>
      <c r="AB154" s="164"/>
      <c r="AC154" s="164"/>
      <c r="AD154" s="164"/>
      <c r="AE154" s="164" t="s">
        <v>146</v>
      </c>
      <c r="AF154" s="164"/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  <c r="AX154" s="164"/>
      <c r="AY154" s="164"/>
      <c r="AZ154" s="164"/>
      <c r="BA154" s="164"/>
      <c r="BB154" s="164"/>
      <c r="BC154" s="164"/>
      <c r="BD154" s="164"/>
      <c r="BE154" s="164"/>
      <c r="BF154" s="164"/>
      <c r="BG154" s="164"/>
      <c r="BH154" s="164"/>
    </row>
    <row r="155" spans="1:60" ht="33.75" outlineLevel="1" x14ac:dyDescent="0.2">
      <c r="A155" s="165"/>
      <c r="B155" s="175"/>
      <c r="C155" s="199" t="s">
        <v>185</v>
      </c>
      <c r="D155" s="178"/>
      <c r="E155" s="183"/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9"/>
      <c r="U155" s="188"/>
      <c r="V155" s="164"/>
      <c r="W155" s="164"/>
      <c r="X155" s="164"/>
      <c r="Y155" s="164"/>
      <c r="Z155" s="164"/>
      <c r="AA155" s="164"/>
      <c r="AB155" s="164"/>
      <c r="AC155" s="164"/>
      <c r="AD155" s="164"/>
      <c r="AE155" s="164" t="s">
        <v>108</v>
      </c>
      <c r="AF155" s="164">
        <v>0</v>
      </c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4"/>
      <c r="BH155" s="164"/>
    </row>
    <row r="156" spans="1:60" ht="33.75" outlineLevel="1" x14ac:dyDescent="0.2">
      <c r="A156" s="165"/>
      <c r="B156" s="175"/>
      <c r="C156" s="199" t="s">
        <v>186</v>
      </c>
      <c r="D156" s="178"/>
      <c r="E156" s="183"/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9"/>
      <c r="U156" s="188"/>
      <c r="V156" s="164"/>
      <c r="W156" s="164"/>
      <c r="X156" s="164"/>
      <c r="Y156" s="164"/>
      <c r="Z156" s="164"/>
      <c r="AA156" s="164"/>
      <c r="AB156" s="164"/>
      <c r="AC156" s="164"/>
      <c r="AD156" s="164"/>
      <c r="AE156" s="164" t="s">
        <v>108</v>
      </c>
      <c r="AF156" s="164">
        <v>0</v>
      </c>
      <c r="AG156" s="164"/>
      <c r="AH156" s="164"/>
      <c r="AI156" s="164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  <c r="AT156" s="164"/>
      <c r="AU156" s="164"/>
      <c r="AV156" s="164"/>
      <c r="AW156" s="164"/>
      <c r="AX156" s="164"/>
      <c r="AY156" s="164"/>
      <c r="AZ156" s="164"/>
      <c r="BA156" s="164"/>
      <c r="BB156" s="164"/>
      <c r="BC156" s="164"/>
      <c r="BD156" s="164"/>
      <c r="BE156" s="164"/>
      <c r="BF156" s="164"/>
      <c r="BG156" s="164"/>
      <c r="BH156" s="164"/>
    </row>
    <row r="157" spans="1:60" ht="22.5" outlineLevel="1" x14ac:dyDescent="0.2">
      <c r="A157" s="165"/>
      <c r="B157" s="175"/>
      <c r="C157" s="199" t="s">
        <v>187</v>
      </c>
      <c r="D157" s="178"/>
      <c r="E157" s="183"/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9"/>
      <c r="U157" s="188"/>
      <c r="V157" s="164"/>
      <c r="W157" s="164"/>
      <c r="X157" s="164"/>
      <c r="Y157" s="164"/>
      <c r="Z157" s="164"/>
      <c r="AA157" s="164"/>
      <c r="AB157" s="164"/>
      <c r="AC157" s="164"/>
      <c r="AD157" s="164"/>
      <c r="AE157" s="164" t="s">
        <v>108</v>
      </c>
      <c r="AF157" s="164">
        <v>0</v>
      </c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  <c r="AX157" s="164"/>
      <c r="AY157" s="164"/>
      <c r="AZ157" s="164"/>
      <c r="BA157" s="164"/>
      <c r="BB157" s="164"/>
      <c r="BC157" s="164"/>
      <c r="BD157" s="164"/>
      <c r="BE157" s="164"/>
      <c r="BF157" s="164"/>
      <c r="BG157" s="164"/>
      <c r="BH157" s="164"/>
    </row>
    <row r="158" spans="1:60" outlineLevel="1" x14ac:dyDescent="0.2">
      <c r="A158" s="165"/>
      <c r="B158" s="175"/>
      <c r="C158" s="199" t="s">
        <v>152</v>
      </c>
      <c r="D158" s="178"/>
      <c r="E158" s="183"/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9"/>
      <c r="U158" s="188"/>
      <c r="V158" s="164"/>
      <c r="W158" s="164"/>
      <c r="X158" s="164"/>
      <c r="Y158" s="164"/>
      <c r="Z158" s="164"/>
      <c r="AA158" s="164"/>
      <c r="AB158" s="164"/>
      <c r="AC158" s="164"/>
      <c r="AD158" s="164"/>
      <c r="AE158" s="164" t="s">
        <v>108</v>
      </c>
      <c r="AF158" s="164">
        <v>0</v>
      </c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  <c r="AX158" s="164"/>
      <c r="AY158" s="164"/>
      <c r="AZ158" s="164"/>
      <c r="BA158" s="164"/>
      <c r="BB158" s="164"/>
      <c r="BC158" s="164"/>
      <c r="BD158" s="164"/>
      <c r="BE158" s="164"/>
      <c r="BF158" s="164"/>
      <c r="BG158" s="164"/>
      <c r="BH158" s="164"/>
    </row>
    <row r="159" spans="1:60" outlineLevel="1" x14ac:dyDescent="0.2">
      <c r="A159" s="165"/>
      <c r="B159" s="175"/>
      <c r="C159" s="199" t="s">
        <v>171</v>
      </c>
      <c r="D159" s="178"/>
      <c r="E159" s="183">
        <v>-101</v>
      </c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9"/>
      <c r="U159" s="188"/>
      <c r="V159" s="164"/>
      <c r="W159" s="164"/>
      <c r="X159" s="164"/>
      <c r="Y159" s="164"/>
      <c r="Z159" s="164"/>
      <c r="AA159" s="164"/>
      <c r="AB159" s="164"/>
      <c r="AC159" s="164"/>
      <c r="AD159" s="164"/>
      <c r="AE159" s="164" t="s">
        <v>108</v>
      </c>
      <c r="AF159" s="164">
        <v>0</v>
      </c>
      <c r="AG159" s="164"/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  <c r="AX159" s="164"/>
      <c r="AY159" s="164"/>
      <c r="AZ159" s="164"/>
      <c r="BA159" s="164"/>
      <c r="BB159" s="164"/>
      <c r="BC159" s="164"/>
      <c r="BD159" s="164"/>
      <c r="BE159" s="164"/>
      <c r="BF159" s="164"/>
      <c r="BG159" s="164"/>
      <c r="BH159" s="164"/>
    </row>
    <row r="160" spans="1:60" outlineLevel="1" x14ac:dyDescent="0.2">
      <c r="A160" s="165"/>
      <c r="B160" s="175"/>
      <c r="C160" s="199" t="s">
        <v>154</v>
      </c>
      <c r="D160" s="178"/>
      <c r="E160" s="183"/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9"/>
      <c r="U160" s="188"/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 t="s">
        <v>108</v>
      </c>
      <c r="AF160" s="164">
        <v>0</v>
      </c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  <c r="AX160" s="164"/>
      <c r="AY160" s="164"/>
      <c r="AZ160" s="164"/>
      <c r="BA160" s="164"/>
      <c r="BB160" s="164"/>
      <c r="BC160" s="164"/>
      <c r="BD160" s="164"/>
      <c r="BE160" s="164"/>
      <c r="BF160" s="164"/>
      <c r="BG160" s="164"/>
      <c r="BH160" s="164"/>
    </row>
    <row r="161" spans="1:60" outlineLevel="1" x14ac:dyDescent="0.2">
      <c r="A161" s="165"/>
      <c r="B161" s="175"/>
      <c r="C161" s="199" t="s">
        <v>218</v>
      </c>
      <c r="D161" s="178"/>
      <c r="E161" s="183">
        <v>-10</v>
      </c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9"/>
      <c r="U161" s="188"/>
      <c r="V161" s="164"/>
      <c r="W161" s="164"/>
      <c r="X161" s="164"/>
      <c r="Y161" s="164"/>
      <c r="Z161" s="164"/>
      <c r="AA161" s="164"/>
      <c r="AB161" s="164"/>
      <c r="AC161" s="164"/>
      <c r="AD161" s="164"/>
      <c r="AE161" s="164" t="s">
        <v>108</v>
      </c>
      <c r="AF161" s="164">
        <v>0</v>
      </c>
      <c r="AG161" s="164"/>
      <c r="AH161" s="164"/>
      <c r="AI161" s="164"/>
      <c r="AJ161" s="164"/>
      <c r="AK161" s="164"/>
      <c r="AL161" s="164"/>
      <c r="AM161" s="164"/>
      <c r="AN161" s="164"/>
      <c r="AO161" s="164"/>
      <c r="AP161" s="164"/>
      <c r="AQ161" s="164"/>
      <c r="AR161" s="164"/>
      <c r="AS161" s="164"/>
      <c r="AT161" s="164"/>
      <c r="AU161" s="164"/>
      <c r="AV161" s="164"/>
      <c r="AW161" s="164"/>
      <c r="AX161" s="164"/>
      <c r="AY161" s="164"/>
      <c r="AZ161" s="164"/>
      <c r="BA161" s="164"/>
      <c r="BB161" s="164"/>
      <c r="BC161" s="164"/>
      <c r="BD161" s="164"/>
      <c r="BE161" s="164"/>
      <c r="BF161" s="164"/>
      <c r="BG161" s="164"/>
      <c r="BH161" s="164"/>
    </row>
    <row r="162" spans="1:60" outlineLevel="1" x14ac:dyDescent="0.2">
      <c r="A162" s="165"/>
      <c r="B162" s="175"/>
      <c r="C162" s="201" t="s">
        <v>156</v>
      </c>
      <c r="D162" s="180"/>
      <c r="E162" s="185">
        <v>-111</v>
      </c>
      <c r="F162" s="188"/>
      <c r="G162" s="188"/>
      <c r="H162" s="188"/>
      <c r="I162" s="188"/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9"/>
      <c r="U162" s="188"/>
      <c r="V162" s="164"/>
      <c r="W162" s="164"/>
      <c r="X162" s="164"/>
      <c r="Y162" s="164"/>
      <c r="Z162" s="164"/>
      <c r="AA162" s="164"/>
      <c r="AB162" s="164"/>
      <c r="AC162" s="164"/>
      <c r="AD162" s="164"/>
      <c r="AE162" s="164" t="s">
        <v>108</v>
      </c>
      <c r="AF162" s="164">
        <v>1</v>
      </c>
      <c r="AG162" s="164"/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  <c r="AX162" s="164"/>
      <c r="AY162" s="164"/>
      <c r="AZ162" s="164"/>
      <c r="BA162" s="164"/>
      <c r="BB162" s="164"/>
      <c r="BC162" s="164"/>
      <c r="BD162" s="164"/>
      <c r="BE162" s="164"/>
      <c r="BF162" s="164"/>
      <c r="BG162" s="164"/>
      <c r="BH162" s="164"/>
    </row>
    <row r="163" spans="1:60" outlineLevel="1" x14ac:dyDescent="0.2">
      <c r="A163" s="165"/>
      <c r="B163" s="175"/>
      <c r="C163" s="199" t="s">
        <v>219</v>
      </c>
      <c r="D163" s="178"/>
      <c r="E163" s="183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9"/>
      <c r="U163" s="188"/>
      <c r="V163" s="164"/>
      <c r="W163" s="164"/>
      <c r="X163" s="164"/>
      <c r="Y163" s="164"/>
      <c r="Z163" s="164"/>
      <c r="AA163" s="164"/>
      <c r="AB163" s="164"/>
      <c r="AC163" s="164"/>
      <c r="AD163" s="164"/>
      <c r="AE163" s="164" t="s">
        <v>108</v>
      </c>
      <c r="AF163" s="164">
        <v>0</v>
      </c>
      <c r="AG163" s="164"/>
      <c r="AH163" s="164"/>
      <c r="AI163" s="164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  <c r="AT163" s="164"/>
      <c r="AU163" s="164"/>
      <c r="AV163" s="164"/>
      <c r="AW163" s="164"/>
      <c r="AX163" s="164"/>
      <c r="AY163" s="164"/>
      <c r="AZ163" s="164"/>
      <c r="BA163" s="164"/>
      <c r="BB163" s="164"/>
      <c r="BC163" s="164"/>
      <c r="BD163" s="164"/>
      <c r="BE163" s="164"/>
      <c r="BF163" s="164"/>
      <c r="BG163" s="164"/>
      <c r="BH163" s="164"/>
    </row>
    <row r="164" spans="1:60" outlineLevel="1" x14ac:dyDescent="0.2">
      <c r="A164" s="165"/>
      <c r="B164" s="175"/>
      <c r="C164" s="199" t="s">
        <v>175</v>
      </c>
      <c r="D164" s="178"/>
      <c r="E164" s="183">
        <v>11</v>
      </c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9"/>
      <c r="U164" s="188"/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 t="s">
        <v>108</v>
      </c>
      <c r="AF164" s="164">
        <v>0</v>
      </c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  <c r="AX164" s="164"/>
      <c r="AY164" s="164"/>
      <c r="AZ164" s="164"/>
      <c r="BA164" s="164"/>
      <c r="BB164" s="164"/>
      <c r="BC164" s="164"/>
      <c r="BD164" s="164"/>
      <c r="BE164" s="164"/>
      <c r="BF164" s="164"/>
      <c r="BG164" s="164"/>
      <c r="BH164" s="164"/>
    </row>
    <row r="165" spans="1:60" outlineLevel="1" x14ac:dyDescent="0.2">
      <c r="A165" s="165"/>
      <c r="B165" s="175"/>
      <c r="C165" s="199" t="s">
        <v>176</v>
      </c>
      <c r="D165" s="178"/>
      <c r="E165" s="183">
        <v>65</v>
      </c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9"/>
      <c r="U165" s="188"/>
      <c r="V165" s="164"/>
      <c r="W165" s="164"/>
      <c r="X165" s="164"/>
      <c r="Y165" s="164"/>
      <c r="Z165" s="164"/>
      <c r="AA165" s="164"/>
      <c r="AB165" s="164"/>
      <c r="AC165" s="164"/>
      <c r="AD165" s="164"/>
      <c r="AE165" s="164" t="s">
        <v>108</v>
      </c>
      <c r="AF165" s="164">
        <v>0</v>
      </c>
      <c r="AG165" s="164"/>
      <c r="AH165" s="164"/>
      <c r="AI165" s="164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  <c r="AX165" s="164"/>
      <c r="AY165" s="164"/>
      <c r="AZ165" s="164"/>
      <c r="BA165" s="164"/>
      <c r="BB165" s="164"/>
      <c r="BC165" s="164"/>
      <c r="BD165" s="164"/>
      <c r="BE165" s="164"/>
      <c r="BF165" s="164"/>
      <c r="BG165" s="164"/>
      <c r="BH165" s="164"/>
    </row>
    <row r="166" spans="1:60" ht="22.5" outlineLevel="1" x14ac:dyDescent="0.2">
      <c r="A166" s="165">
        <v>26</v>
      </c>
      <c r="B166" s="175" t="s">
        <v>216</v>
      </c>
      <c r="C166" s="198" t="s">
        <v>220</v>
      </c>
      <c r="D166" s="177" t="s">
        <v>192</v>
      </c>
      <c r="E166" s="182">
        <v>-27</v>
      </c>
      <c r="F166" s="188">
        <v>1131.2</v>
      </c>
      <c r="G166" s="188">
        <v>-30542.400000000001</v>
      </c>
      <c r="H166" s="188">
        <v>1131.2</v>
      </c>
      <c r="I166" s="188">
        <f>ROUND(E166*H166,2)</f>
        <v>-30542.400000000001</v>
      </c>
      <c r="J166" s="188">
        <v>0</v>
      </c>
      <c r="K166" s="188">
        <f>ROUND(E166*J166,2)</f>
        <v>0</v>
      </c>
      <c r="L166" s="188">
        <v>21</v>
      </c>
      <c r="M166" s="188">
        <f>G166*(1+L166/100)</f>
        <v>-36956.304000000004</v>
      </c>
      <c r="N166" s="188">
        <v>0</v>
      </c>
      <c r="O166" s="188">
        <f>ROUND(E166*N166,2)</f>
        <v>0</v>
      </c>
      <c r="P166" s="188">
        <v>0</v>
      </c>
      <c r="Q166" s="188">
        <f>ROUND(E166*P166,2)</f>
        <v>0</v>
      </c>
      <c r="R166" s="188"/>
      <c r="S166" s="188"/>
      <c r="T166" s="189">
        <v>0</v>
      </c>
      <c r="U166" s="188">
        <f>ROUND(E166*T166,2)</f>
        <v>0</v>
      </c>
      <c r="V166" s="164"/>
      <c r="W166" s="164"/>
      <c r="X166" s="164"/>
      <c r="Y166" s="164"/>
      <c r="Z166" s="164"/>
      <c r="AA166" s="164"/>
      <c r="AB166" s="164"/>
      <c r="AC166" s="164"/>
      <c r="AD166" s="164"/>
      <c r="AE166" s="164" t="s">
        <v>146</v>
      </c>
      <c r="AF166" s="164"/>
      <c r="AG166" s="164"/>
      <c r="AH166" s="164"/>
      <c r="AI166" s="164"/>
      <c r="AJ166" s="164"/>
      <c r="AK166" s="164"/>
      <c r="AL166" s="164"/>
      <c r="AM166" s="164"/>
      <c r="AN166" s="164"/>
      <c r="AO166" s="164"/>
      <c r="AP166" s="164"/>
      <c r="AQ166" s="164"/>
      <c r="AR166" s="164"/>
      <c r="AS166" s="164"/>
      <c r="AT166" s="164"/>
      <c r="AU166" s="164"/>
      <c r="AV166" s="164"/>
      <c r="AW166" s="164"/>
      <c r="AX166" s="164"/>
      <c r="AY166" s="164"/>
      <c r="AZ166" s="164"/>
      <c r="BA166" s="164"/>
      <c r="BB166" s="164"/>
      <c r="BC166" s="164"/>
      <c r="BD166" s="164"/>
      <c r="BE166" s="164"/>
      <c r="BF166" s="164"/>
      <c r="BG166" s="164"/>
      <c r="BH166" s="164"/>
    </row>
    <row r="167" spans="1:60" ht="33.75" outlineLevel="1" x14ac:dyDescent="0.2">
      <c r="A167" s="165"/>
      <c r="B167" s="175"/>
      <c r="C167" s="199" t="s">
        <v>185</v>
      </c>
      <c r="D167" s="178"/>
      <c r="E167" s="183"/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9"/>
      <c r="U167" s="188"/>
      <c r="V167" s="164"/>
      <c r="W167" s="164"/>
      <c r="X167" s="164"/>
      <c r="Y167" s="164"/>
      <c r="Z167" s="164"/>
      <c r="AA167" s="164"/>
      <c r="AB167" s="164"/>
      <c r="AC167" s="164"/>
      <c r="AD167" s="164"/>
      <c r="AE167" s="164" t="s">
        <v>108</v>
      </c>
      <c r="AF167" s="164">
        <v>0</v>
      </c>
      <c r="AG167" s="164"/>
      <c r="AH167" s="164"/>
      <c r="AI167" s="164"/>
      <c r="AJ167" s="164"/>
      <c r="AK167" s="164"/>
      <c r="AL167" s="164"/>
      <c r="AM167" s="164"/>
      <c r="AN167" s="164"/>
      <c r="AO167" s="164"/>
      <c r="AP167" s="164"/>
      <c r="AQ167" s="164"/>
      <c r="AR167" s="164"/>
      <c r="AS167" s="164"/>
      <c r="AT167" s="164"/>
      <c r="AU167" s="164"/>
      <c r="AV167" s="164"/>
      <c r="AW167" s="164"/>
      <c r="AX167" s="164"/>
      <c r="AY167" s="164"/>
      <c r="AZ167" s="164"/>
      <c r="BA167" s="164"/>
      <c r="BB167" s="164"/>
      <c r="BC167" s="164"/>
      <c r="BD167" s="164"/>
      <c r="BE167" s="164"/>
      <c r="BF167" s="164"/>
      <c r="BG167" s="164"/>
      <c r="BH167" s="164"/>
    </row>
    <row r="168" spans="1:60" ht="33.75" outlineLevel="1" x14ac:dyDescent="0.2">
      <c r="A168" s="165"/>
      <c r="B168" s="175"/>
      <c r="C168" s="199" t="s">
        <v>186</v>
      </c>
      <c r="D168" s="178"/>
      <c r="E168" s="183"/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9"/>
      <c r="U168" s="188"/>
      <c r="V168" s="164"/>
      <c r="W168" s="164"/>
      <c r="X168" s="164"/>
      <c r="Y168" s="164"/>
      <c r="Z168" s="164"/>
      <c r="AA168" s="164"/>
      <c r="AB168" s="164"/>
      <c r="AC168" s="164"/>
      <c r="AD168" s="164"/>
      <c r="AE168" s="164" t="s">
        <v>108</v>
      </c>
      <c r="AF168" s="164">
        <v>0</v>
      </c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  <c r="AX168" s="164"/>
      <c r="AY168" s="164"/>
      <c r="AZ168" s="164"/>
      <c r="BA168" s="164"/>
      <c r="BB168" s="164"/>
      <c r="BC168" s="164"/>
      <c r="BD168" s="164"/>
      <c r="BE168" s="164"/>
      <c r="BF168" s="164"/>
      <c r="BG168" s="164"/>
      <c r="BH168" s="164"/>
    </row>
    <row r="169" spans="1:60" ht="22.5" outlineLevel="1" x14ac:dyDescent="0.2">
      <c r="A169" s="165"/>
      <c r="B169" s="175"/>
      <c r="C169" s="199" t="s">
        <v>187</v>
      </c>
      <c r="D169" s="178"/>
      <c r="E169" s="183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9"/>
      <c r="U169" s="188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 t="s">
        <v>108</v>
      </c>
      <c r="AF169" s="164">
        <v>0</v>
      </c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</row>
    <row r="170" spans="1:60" outlineLevel="1" x14ac:dyDescent="0.2">
      <c r="A170" s="165"/>
      <c r="B170" s="175"/>
      <c r="C170" s="199" t="s">
        <v>152</v>
      </c>
      <c r="D170" s="178"/>
      <c r="E170" s="183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9"/>
      <c r="U170" s="188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 t="s">
        <v>108</v>
      </c>
      <c r="AF170" s="164">
        <v>0</v>
      </c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  <c r="AX170" s="164"/>
      <c r="AY170" s="164"/>
      <c r="AZ170" s="164"/>
      <c r="BA170" s="164"/>
      <c r="BB170" s="164"/>
      <c r="BC170" s="164"/>
      <c r="BD170" s="164"/>
      <c r="BE170" s="164"/>
      <c r="BF170" s="164"/>
      <c r="BG170" s="164"/>
      <c r="BH170" s="164"/>
    </row>
    <row r="171" spans="1:60" outlineLevel="1" x14ac:dyDescent="0.2">
      <c r="A171" s="165"/>
      <c r="B171" s="175"/>
      <c r="C171" s="199" t="s">
        <v>221</v>
      </c>
      <c r="D171" s="178"/>
      <c r="E171" s="183">
        <v>-42</v>
      </c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9"/>
      <c r="U171" s="188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 t="s">
        <v>108</v>
      </c>
      <c r="AF171" s="164">
        <v>0</v>
      </c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</row>
    <row r="172" spans="1:60" outlineLevel="1" x14ac:dyDescent="0.2">
      <c r="A172" s="165"/>
      <c r="B172" s="175"/>
      <c r="C172" s="199" t="s">
        <v>154</v>
      </c>
      <c r="D172" s="178"/>
      <c r="E172" s="183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9"/>
      <c r="U172" s="188"/>
      <c r="V172" s="164"/>
      <c r="W172" s="164"/>
      <c r="X172" s="164"/>
      <c r="Y172" s="164"/>
      <c r="Z172" s="164"/>
      <c r="AA172" s="164"/>
      <c r="AB172" s="164"/>
      <c r="AC172" s="164"/>
      <c r="AD172" s="164"/>
      <c r="AE172" s="164" t="s">
        <v>108</v>
      </c>
      <c r="AF172" s="164">
        <v>0</v>
      </c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  <c r="AT172" s="164"/>
      <c r="AU172" s="164"/>
      <c r="AV172" s="164"/>
      <c r="AW172" s="164"/>
      <c r="AX172" s="164"/>
      <c r="AY172" s="164"/>
      <c r="AZ172" s="164"/>
      <c r="BA172" s="164"/>
      <c r="BB172" s="164"/>
      <c r="BC172" s="164"/>
      <c r="BD172" s="164"/>
      <c r="BE172" s="164"/>
      <c r="BF172" s="164"/>
      <c r="BG172" s="164"/>
      <c r="BH172" s="164"/>
    </row>
    <row r="173" spans="1:60" outlineLevel="1" x14ac:dyDescent="0.2">
      <c r="A173" s="165"/>
      <c r="B173" s="175"/>
      <c r="C173" s="199" t="s">
        <v>222</v>
      </c>
      <c r="D173" s="178"/>
      <c r="E173" s="183">
        <v>-5</v>
      </c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9"/>
      <c r="U173" s="188"/>
      <c r="V173" s="164"/>
      <c r="W173" s="164"/>
      <c r="X173" s="164"/>
      <c r="Y173" s="164"/>
      <c r="Z173" s="164"/>
      <c r="AA173" s="164"/>
      <c r="AB173" s="164"/>
      <c r="AC173" s="164"/>
      <c r="AD173" s="164"/>
      <c r="AE173" s="164" t="s">
        <v>108</v>
      </c>
      <c r="AF173" s="164">
        <v>0</v>
      </c>
      <c r="AG173" s="164"/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  <c r="AT173" s="164"/>
      <c r="AU173" s="164"/>
      <c r="AV173" s="164"/>
      <c r="AW173" s="164"/>
      <c r="AX173" s="164"/>
      <c r="AY173" s="164"/>
      <c r="AZ173" s="164"/>
      <c r="BA173" s="164"/>
      <c r="BB173" s="164"/>
      <c r="BC173" s="164"/>
      <c r="BD173" s="164"/>
      <c r="BE173" s="164"/>
      <c r="BF173" s="164"/>
      <c r="BG173" s="164"/>
      <c r="BH173" s="164"/>
    </row>
    <row r="174" spans="1:60" outlineLevel="1" x14ac:dyDescent="0.2">
      <c r="A174" s="165"/>
      <c r="B174" s="175"/>
      <c r="C174" s="201" t="s">
        <v>156</v>
      </c>
      <c r="D174" s="180"/>
      <c r="E174" s="185">
        <v>-47</v>
      </c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9"/>
      <c r="U174" s="188"/>
      <c r="V174" s="164"/>
      <c r="W174" s="164"/>
      <c r="X174" s="164"/>
      <c r="Y174" s="164"/>
      <c r="Z174" s="164"/>
      <c r="AA174" s="164"/>
      <c r="AB174" s="164"/>
      <c r="AC174" s="164"/>
      <c r="AD174" s="164"/>
      <c r="AE174" s="164" t="s">
        <v>108</v>
      </c>
      <c r="AF174" s="164">
        <v>1</v>
      </c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  <c r="AT174" s="164"/>
      <c r="AU174" s="164"/>
      <c r="AV174" s="164"/>
      <c r="AW174" s="164"/>
      <c r="AX174" s="164"/>
      <c r="AY174" s="164"/>
      <c r="AZ174" s="164"/>
      <c r="BA174" s="164"/>
      <c r="BB174" s="164"/>
      <c r="BC174" s="164"/>
      <c r="BD174" s="164"/>
      <c r="BE174" s="164"/>
      <c r="BF174" s="164"/>
      <c r="BG174" s="164"/>
      <c r="BH174" s="164"/>
    </row>
    <row r="175" spans="1:60" outlineLevel="1" x14ac:dyDescent="0.2">
      <c r="A175" s="165"/>
      <c r="B175" s="175"/>
      <c r="C175" s="199" t="s">
        <v>219</v>
      </c>
      <c r="D175" s="178"/>
      <c r="E175" s="183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9"/>
      <c r="U175" s="188"/>
      <c r="V175" s="164"/>
      <c r="W175" s="164"/>
      <c r="X175" s="164"/>
      <c r="Y175" s="164"/>
      <c r="Z175" s="164"/>
      <c r="AA175" s="164"/>
      <c r="AB175" s="164"/>
      <c r="AC175" s="164"/>
      <c r="AD175" s="164"/>
      <c r="AE175" s="164" t="s">
        <v>108</v>
      </c>
      <c r="AF175" s="164">
        <v>0</v>
      </c>
      <c r="AG175" s="164"/>
      <c r="AH175" s="164"/>
      <c r="AI175" s="164"/>
      <c r="AJ175" s="164"/>
      <c r="AK175" s="164"/>
      <c r="AL175" s="164"/>
      <c r="AM175" s="164"/>
      <c r="AN175" s="164"/>
      <c r="AO175" s="164"/>
      <c r="AP175" s="164"/>
      <c r="AQ175" s="164"/>
      <c r="AR175" s="164"/>
      <c r="AS175" s="164"/>
      <c r="AT175" s="164"/>
      <c r="AU175" s="164"/>
      <c r="AV175" s="164"/>
      <c r="AW175" s="164"/>
      <c r="AX175" s="164"/>
      <c r="AY175" s="164"/>
      <c r="AZ175" s="164"/>
      <c r="BA175" s="164"/>
      <c r="BB175" s="164"/>
      <c r="BC175" s="164"/>
      <c r="BD175" s="164"/>
      <c r="BE175" s="164"/>
      <c r="BF175" s="164"/>
      <c r="BG175" s="164"/>
      <c r="BH175" s="164"/>
    </row>
    <row r="176" spans="1:60" outlineLevel="1" x14ac:dyDescent="0.2">
      <c r="A176" s="165"/>
      <c r="B176" s="175"/>
      <c r="C176" s="199" t="s">
        <v>223</v>
      </c>
      <c r="D176" s="178"/>
      <c r="E176" s="183">
        <v>3</v>
      </c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9"/>
      <c r="U176" s="188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 t="s">
        <v>108</v>
      </c>
      <c r="AF176" s="164">
        <v>0</v>
      </c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</row>
    <row r="177" spans="1:60" outlineLevel="1" x14ac:dyDescent="0.2">
      <c r="A177" s="165"/>
      <c r="B177" s="175"/>
      <c r="C177" s="199" t="s">
        <v>224</v>
      </c>
      <c r="D177" s="178"/>
      <c r="E177" s="183">
        <v>17</v>
      </c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9"/>
      <c r="U177" s="188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 t="s">
        <v>108</v>
      </c>
      <c r="AF177" s="164">
        <v>0</v>
      </c>
      <c r="AG177" s="164"/>
      <c r="AH177" s="164"/>
      <c r="AI177" s="164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  <c r="AT177" s="164"/>
      <c r="AU177" s="164"/>
      <c r="AV177" s="164"/>
      <c r="AW177" s="164"/>
      <c r="AX177" s="164"/>
      <c r="AY177" s="164"/>
      <c r="AZ177" s="164"/>
      <c r="BA177" s="164"/>
      <c r="BB177" s="164"/>
      <c r="BC177" s="164"/>
      <c r="BD177" s="164"/>
      <c r="BE177" s="164"/>
      <c r="BF177" s="164"/>
      <c r="BG177" s="164"/>
      <c r="BH177" s="164"/>
    </row>
    <row r="178" spans="1:60" outlineLevel="1" x14ac:dyDescent="0.2">
      <c r="A178" s="165"/>
      <c r="B178" s="175"/>
      <c r="C178" s="201" t="s">
        <v>156</v>
      </c>
      <c r="D178" s="180"/>
      <c r="E178" s="185">
        <v>20</v>
      </c>
      <c r="F178" s="188"/>
      <c r="G178" s="188"/>
      <c r="H178" s="188"/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9"/>
      <c r="U178" s="188"/>
      <c r="V178" s="164"/>
      <c r="W178" s="164"/>
      <c r="X178" s="164"/>
      <c r="Y178" s="164"/>
      <c r="Z178" s="164"/>
      <c r="AA178" s="164"/>
      <c r="AB178" s="164"/>
      <c r="AC178" s="164"/>
      <c r="AD178" s="164"/>
      <c r="AE178" s="164" t="s">
        <v>108</v>
      </c>
      <c r="AF178" s="164">
        <v>1</v>
      </c>
      <c r="AG178" s="164"/>
      <c r="AH178" s="164"/>
      <c r="AI178" s="164"/>
      <c r="AJ178" s="164"/>
      <c r="AK178" s="164"/>
      <c r="AL178" s="164"/>
      <c r="AM178" s="164"/>
      <c r="AN178" s="164"/>
      <c r="AO178" s="164"/>
      <c r="AP178" s="164"/>
      <c r="AQ178" s="164"/>
      <c r="AR178" s="164"/>
      <c r="AS178" s="164"/>
      <c r="AT178" s="164"/>
      <c r="AU178" s="164"/>
      <c r="AV178" s="164"/>
      <c r="AW178" s="164"/>
      <c r="AX178" s="164"/>
      <c r="AY178" s="164"/>
      <c r="AZ178" s="164"/>
      <c r="BA178" s="164"/>
      <c r="BB178" s="164"/>
      <c r="BC178" s="164"/>
      <c r="BD178" s="164"/>
      <c r="BE178" s="164"/>
      <c r="BF178" s="164"/>
      <c r="BG178" s="164"/>
      <c r="BH178" s="164"/>
    </row>
    <row r="179" spans="1:60" outlineLevel="1" x14ac:dyDescent="0.2">
      <c r="A179" s="165">
        <v>27</v>
      </c>
      <c r="B179" s="175" t="s">
        <v>216</v>
      </c>
      <c r="C179" s="198" t="s">
        <v>225</v>
      </c>
      <c r="D179" s="177" t="s">
        <v>226</v>
      </c>
      <c r="E179" s="182">
        <v>-56</v>
      </c>
      <c r="F179" s="188">
        <v>453.8</v>
      </c>
      <c r="G179" s="188">
        <v>-25412.799999999999</v>
      </c>
      <c r="H179" s="188">
        <v>453.8</v>
      </c>
      <c r="I179" s="188">
        <f>ROUND(E179*H179,2)</f>
        <v>-25412.799999999999</v>
      </c>
      <c r="J179" s="188">
        <v>0</v>
      </c>
      <c r="K179" s="188">
        <f>ROUND(E179*J179,2)</f>
        <v>0</v>
      </c>
      <c r="L179" s="188">
        <v>21</v>
      </c>
      <c r="M179" s="188">
        <f>G179*(1+L179/100)</f>
        <v>-30749.487999999998</v>
      </c>
      <c r="N179" s="188">
        <v>0</v>
      </c>
      <c r="O179" s="188">
        <f>ROUND(E179*N179,2)</f>
        <v>0</v>
      </c>
      <c r="P179" s="188">
        <v>0</v>
      </c>
      <c r="Q179" s="188">
        <f>ROUND(E179*P179,2)</f>
        <v>0</v>
      </c>
      <c r="R179" s="188"/>
      <c r="S179" s="188"/>
      <c r="T179" s="189">
        <v>0</v>
      </c>
      <c r="U179" s="188">
        <f>ROUND(E179*T179,2)</f>
        <v>0</v>
      </c>
      <c r="V179" s="164"/>
      <c r="W179" s="164"/>
      <c r="X179" s="164"/>
      <c r="Y179" s="164"/>
      <c r="Z179" s="164"/>
      <c r="AA179" s="164"/>
      <c r="AB179" s="164"/>
      <c r="AC179" s="164"/>
      <c r="AD179" s="164"/>
      <c r="AE179" s="164" t="s">
        <v>146</v>
      </c>
      <c r="AF179" s="164"/>
      <c r="AG179" s="164"/>
      <c r="AH179" s="164"/>
      <c r="AI179" s="164"/>
      <c r="AJ179" s="164"/>
      <c r="AK179" s="164"/>
      <c r="AL179" s="164"/>
      <c r="AM179" s="164"/>
      <c r="AN179" s="164"/>
      <c r="AO179" s="164"/>
      <c r="AP179" s="164"/>
      <c r="AQ179" s="164"/>
      <c r="AR179" s="164"/>
      <c r="AS179" s="164"/>
      <c r="AT179" s="164"/>
      <c r="AU179" s="164"/>
      <c r="AV179" s="164"/>
      <c r="AW179" s="164"/>
      <c r="AX179" s="164"/>
      <c r="AY179" s="164"/>
      <c r="AZ179" s="164"/>
      <c r="BA179" s="164"/>
      <c r="BB179" s="164"/>
      <c r="BC179" s="164"/>
      <c r="BD179" s="164"/>
      <c r="BE179" s="164"/>
      <c r="BF179" s="164"/>
      <c r="BG179" s="164"/>
      <c r="BH179" s="164"/>
    </row>
    <row r="180" spans="1:60" ht="33.75" outlineLevel="1" x14ac:dyDescent="0.2">
      <c r="A180" s="165"/>
      <c r="B180" s="175"/>
      <c r="C180" s="199" t="s">
        <v>185</v>
      </c>
      <c r="D180" s="178"/>
      <c r="E180" s="183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9"/>
      <c r="U180" s="188"/>
      <c r="V180" s="164"/>
      <c r="W180" s="164"/>
      <c r="X180" s="164"/>
      <c r="Y180" s="164"/>
      <c r="Z180" s="164"/>
      <c r="AA180" s="164"/>
      <c r="AB180" s="164"/>
      <c r="AC180" s="164"/>
      <c r="AD180" s="164"/>
      <c r="AE180" s="164" t="s">
        <v>108</v>
      </c>
      <c r="AF180" s="164">
        <v>0</v>
      </c>
      <c r="AG180" s="164"/>
      <c r="AH180" s="164"/>
      <c r="AI180" s="164"/>
      <c r="AJ180" s="164"/>
      <c r="AK180" s="164"/>
      <c r="AL180" s="164"/>
      <c r="AM180" s="164"/>
      <c r="AN180" s="164"/>
      <c r="AO180" s="164"/>
      <c r="AP180" s="164"/>
      <c r="AQ180" s="164"/>
      <c r="AR180" s="164"/>
      <c r="AS180" s="164"/>
      <c r="AT180" s="164"/>
      <c r="AU180" s="164"/>
      <c r="AV180" s="164"/>
      <c r="AW180" s="164"/>
      <c r="AX180" s="164"/>
      <c r="AY180" s="164"/>
      <c r="AZ180" s="164"/>
      <c r="BA180" s="164"/>
      <c r="BB180" s="164"/>
      <c r="BC180" s="164"/>
      <c r="BD180" s="164"/>
      <c r="BE180" s="164"/>
      <c r="BF180" s="164"/>
      <c r="BG180" s="164"/>
      <c r="BH180" s="164"/>
    </row>
    <row r="181" spans="1:60" ht="33.75" outlineLevel="1" x14ac:dyDescent="0.2">
      <c r="A181" s="165"/>
      <c r="B181" s="175"/>
      <c r="C181" s="199" t="s">
        <v>186</v>
      </c>
      <c r="D181" s="178"/>
      <c r="E181" s="183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9"/>
      <c r="U181" s="188"/>
      <c r="V181" s="164"/>
      <c r="W181" s="164"/>
      <c r="X181" s="164"/>
      <c r="Y181" s="164"/>
      <c r="Z181" s="164"/>
      <c r="AA181" s="164"/>
      <c r="AB181" s="164"/>
      <c r="AC181" s="164"/>
      <c r="AD181" s="164"/>
      <c r="AE181" s="164" t="s">
        <v>108</v>
      </c>
      <c r="AF181" s="164">
        <v>0</v>
      </c>
      <c r="AG181" s="164"/>
      <c r="AH181" s="164"/>
      <c r="AI181" s="164"/>
      <c r="AJ181" s="164"/>
      <c r="AK181" s="164"/>
      <c r="AL181" s="164"/>
      <c r="AM181" s="164"/>
      <c r="AN181" s="164"/>
      <c r="AO181" s="164"/>
      <c r="AP181" s="164"/>
      <c r="AQ181" s="164"/>
      <c r="AR181" s="164"/>
      <c r="AS181" s="164"/>
      <c r="AT181" s="164"/>
      <c r="AU181" s="164"/>
      <c r="AV181" s="164"/>
      <c r="AW181" s="164"/>
      <c r="AX181" s="164"/>
      <c r="AY181" s="164"/>
      <c r="AZ181" s="164"/>
      <c r="BA181" s="164"/>
      <c r="BB181" s="164"/>
      <c r="BC181" s="164"/>
      <c r="BD181" s="164"/>
      <c r="BE181" s="164"/>
      <c r="BF181" s="164"/>
      <c r="BG181" s="164"/>
      <c r="BH181" s="164"/>
    </row>
    <row r="182" spans="1:60" ht="22.5" outlineLevel="1" x14ac:dyDescent="0.2">
      <c r="A182" s="165"/>
      <c r="B182" s="175"/>
      <c r="C182" s="199" t="s">
        <v>187</v>
      </c>
      <c r="D182" s="178"/>
      <c r="E182" s="183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9"/>
      <c r="U182" s="188"/>
      <c r="V182" s="164"/>
      <c r="W182" s="164"/>
      <c r="X182" s="164"/>
      <c r="Y182" s="164"/>
      <c r="Z182" s="164"/>
      <c r="AA182" s="164"/>
      <c r="AB182" s="164"/>
      <c r="AC182" s="164"/>
      <c r="AD182" s="164"/>
      <c r="AE182" s="164" t="s">
        <v>108</v>
      </c>
      <c r="AF182" s="164">
        <v>0</v>
      </c>
      <c r="AG182" s="164"/>
      <c r="AH182" s="164"/>
      <c r="AI182" s="164"/>
      <c r="AJ182" s="164"/>
      <c r="AK182" s="164"/>
      <c r="AL182" s="164"/>
      <c r="AM182" s="164"/>
      <c r="AN182" s="164"/>
      <c r="AO182" s="164"/>
      <c r="AP182" s="164"/>
      <c r="AQ182" s="164"/>
      <c r="AR182" s="164"/>
      <c r="AS182" s="164"/>
      <c r="AT182" s="164"/>
      <c r="AU182" s="164"/>
      <c r="AV182" s="164"/>
      <c r="AW182" s="164"/>
      <c r="AX182" s="164"/>
      <c r="AY182" s="164"/>
      <c r="AZ182" s="164"/>
      <c r="BA182" s="164"/>
      <c r="BB182" s="164"/>
      <c r="BC182" s="164"/>
      <c r="BD182" s="164"/>
      <c r="BE182" s="164"/>
      <c r="BF182" s="164"/>
      <c r="BG182" s="164"/>
      <c r="BH182" s="164"/>
    </row>
    <row r="183" spans="1:60" outlineLevel="1" x14ac:dyDescent="0.2">
      <c r="A183" s="165"/>
      <c r="B183" s="175"/>
      <c r="C183" s="199" t="s">
        <v>227</v>
      </c>
      <c r="D183" s="178"/>
      <c r="E183" s="183">
        <v>-132</v>
      </c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9"/>
      <c r="U183" s="188"/>
      <c r="V183" s="164"/>
      <c r="W183" s="164"/>
      <c r="X183" s="164"/>
      <c r="Y183" s="164"/>
      <c r="Z183" s="164"/>
      <c r="AA183" s="164"/>
      <c r="AB183" s="164"/>
      <c r="AC183" s="164"/>
      <c r="AD183" s="164"/>
      <c r="AE183" s="164" t="s">
        <v>108</v>
      </c>
      <c r="AF183" s="164">
        <v>0</v>
      </c>
      <c r="AG183" s="164"/>
      <c r="AH183" s="164"/>
      <c r="AI183" s="164"/>
      <c r="AJ183" s="164"/>
      <c r="AK183" s="164"/>
      <c r="AL183" s="164"/>
      <c r="AM183" s="164"/>
      <c r="AN183" s="164"/>
      <c r="AO183" s="164"/>
      <c r="AP183" s="164"/>
      <c r="AQ183" s="164"/>
      <c r="AR183" s="164"/>
      <c r="AS183" s="164"/>
      <c r="AT183" s="164"/>
      <c r="AU183" s="164"/>
      <c r="AV183" s="164"/>
      <c r="AW183" s="164"/>
      <c r="AX183" s="164"/>
      <c r="AY183" s="164"/>
      <c r="AZ183" s="164"/>
      <c r="BA183" s="164"/>
      <c r="BB183" s="164"/>
      <c r="BC183" s="164"/>
      <c r="BD183" s="164"/>
      <c r="BE183" s="164"/>
      <c r="BF183" s="164"/>
      <c r="BG183" s="164"/>
      <c r="BH183" s="164"/>
    </row>
    <row r="184" spans="1:60" outlineLevel="1" x14ac:dyDescent="0.2">
      <c r="A184" s="165"/>
      <c r="B184" s="175"/>
      <c r="C184" s="201" t="s">
        <v>156</v>
      </c>
      <c r="D184" s="180"/>
      <c r="E184" s="185">
        <v>-132</v>
      </c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9"/>
      <c r="U184" s="188"/>
      <c r="V184" s="164"/>
      <c r="W184" s="164"/>
      <c r="X184" s="164"/>
      <c r="Y184" s="164"/>
      <c r="Z184" s="164"/>
      <c r="AA184" s="164"/>
      <c r="AB184" s="164"/>
      <c r="AC184" s="164"/>
      <c r="AD184" s="164"/>
      <c r="AE184" s="164" t="s">
        <v>108</v>
      </c>
      <c r="AF184" s="164">
        <v>1</v>
      </c>
      <c r="AG184" s="164"/>
      <c r="AH184" s="164"/>
      <c r="AI184" s="164"/>
      <c r="AJ184" s="164"/>
      <c r="AK184" s="164"/>
      <c r="AL184" s="164"/>
      <c r="AM184" s="164"/>
      <c r="AN184" s="164"/>
      <c r="AO184" s="164"/>
      <c r="AP184" s="164"/>
      <c r="AQ184" s="164"/>
      <c r="AR184" s="164"/>
      <c r="AS184" s="164"/>
      <c r="AT184" s="164"/>
      <c r="AU184" s="164"/>
      <c r="AV184" s="164"/>
      <c r="AW184" s="164"/>
      <c r="AX184" s="164"/>
      <c r="AY184" s="164"/>
      <c r="AZ184" s="164"/>
      <c r="BA184" s="164"/>
      <c r="BB184" s="164"/>
      <c r="BC184" s="164"/>
      <c r="BD184" s="164"/>
      <c r="BE184" s="164"/>
      <c r="BF184" s="164"/>
      <c r="BG184" s="164"/>
      <c r="BH184" s="164"/>
    </row>
    <row r="185" spans="1:60" outlineLevel="1" x14ac:dyDescent="0.2">
      <c r="A185" s="165"/>
      <c r="B185" s="175"/>
      <c r="C185" s="199" t="s">
        <v>219</v>
      </c>
      <c r="D185" s="178"/>
      <c r="E185" s="183"/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9"/>
      <c r="U185" s="188"/>
      <c r="V185" s="164"/>
      <c r="W185" s="164"/>
      <c r="X185" s="164"/>
      <c r="Y185" s="164"/>
      <c r="Z185" s="164"/>
      <c r="AA185" s="164"/>
      <c r="AB185" s="164"/>
      <c r="AC185" s="164"/>
      <c r="AD185" s="164"/>
      <c r="AE185" s="164" t="s">
        <v>108</v>
      </c>
      <c r="AF185" s="164">
        <v>0</v>
      </c>
      <c r="AG185" s="164"/>
      <c r="AH185" s="164"/>
      <c r="AI185" s="164"/>
      <c r="AJ185" s="164"/>
      <c r="AK185" s="164"/>
      <c r="AL185" s="164"/>
      <c r="AM185" s="164"/>
      <c r="AN185" s="164"/>
      <c r="AO185" s="164"/>
      <c r="AP185" s="164"/>
      <c r="AQ185" s="164"/>
      <c r="AR185" s="164"/>
      <c r="AS185" s="164"/>
      <c r="AT185" s="164"/>
      <c r="AU185" s="164"/>
      <c r="AV185" s="164"/>
      <c r="AW185" s="164"/>
      <c r="AX185" s="164"/>
      <c r="AY185" s="164"/>
      <c r="AZ185" s="164"/>
      <c r="BA185" s="164"/>
      <c r="BB185" s="164"/>
      <c r="BC185" s="164"/>
      <c r="BD185" s="164"/>
      <c r="BE185" s="164"/>
      <c r="BF185" s="164"/>
      <c r="BG185" s="164"/>
      <c r="BH185" s="164"/>
    </row>
    <row r="186" spans="1:60" outlineLevel="1" x14ac:dyDescent="0.2">
      <c r="A186" s="165"/>
      <c r="B186" s="175"/>
      <c r="C186" s="199" t="s">
        <v>175</v>
      </c>
      <c r="D186" s="178"/>
      <c r="E186" s="183">
        <v>11</v>
      </c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9"/>
      <c r="U186" s="188"/>
      <c r="V186" s="164"/>
      <c r="W186" s="164"/>
      <c r="X186" s="164"/>
      <c r="Y186" s="164"/>
      <c r="Z186" s="164"/>
      <c r="AA186" s="164"/>
      <c r="AB186" s="164"/>
      <c r="AC186" s="164"/>
      <c r="AD186" s="164"/>
      <c r="AE186" s="164" t="s">
        <v>108</v>
      </c>
      <c r="AF186" s="164">
        <v>0</v>
      </c>
      <c r="AG186" s="164"/>
      <c r="AH186" s="164"/>
      <c r="AI186" s="164"/>
      <c r="AJ186" s="164"/>
      <c r="AK186" s="164"/>
      <c r="AL186" s="164"/>
      <c r="AM186" s="164"/>
      <c r="AN186" s="164"/>
      <c r="AO186" s="164"/>
      <c r="AP186" s="164"/>
      <c r="AQ186" s="164"/>
      <c r="AR186" s="164"/>
      <c r="AS186" s="164"/>
      <c r="AT186" s="164"/>
      <c r="AU186" s="164"/>
      <c r="AV186" s="164"/>
      <c r="AW186" s="164"/>
      <c r="AX186" s="164"/>
      <c r="AY186" s="164"/>
      <c r="AZ186" s="164"/>
      <c r="BA186" s="164"/>
      <c r="BB186" s="164"/>
      <c r="BC186" s="164"/>
      <c r="BD186" s="164"/>
      <c r="BE186" s="164"/>
      <c r="BF186" s="164"/>
      <c r="BG186" s="164"/>
      <c r="BH186" s="164"/>
    </row>
    <row r="187" spans="1:60" outlineLevel="1" x14ac:dyDescent="0.2">
      <c r="A187" s="165"/>
      <c r="B187" s="175"/>
      <c r="C187" s="199" t="s">
        <v>176</v>
      </c>
      <c r="D187" s="178"/>
      <c r="E187" s="183">
        <v>65</v>
      </c>
      <c r="F187" s="188"/>
      <c r="G187" s="188"/>
      <c r="H187" s="188"/>
      <c r="I187" s="188"/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  <c r="T187" s="189"/>
      <c r="U187" s="188"/>
      <c r="V187" s="164"/>
      <c r="W187" s="164"/>
      <c r="X187" s="164"/>
      <c r="Y187" s="164"/>
      <c r="Z187" s="164"/>
      <c r="AA187" s="164"/>
      <c r="AB187" s="164"/>
      <c r="AC187" s="164"/>
      <c r="AD187" s="164"/>
      <c r="AE187" s="164" t="s">
        <v>108</v>
      </c>
      <c r="AF187" s="164">
        <v>0</v>
      </c>
      <c r="AG187" s="164"/>
      <c r="AH187" s="164"/>
      <c r="AI187" s="164"/>
      <c r="AJ187" s="164"/>
      <c r="AK187" s="164"/>
      <c r="AL187" s="164"/>
      <c r="AM187" s="164"/>
      <c r="AN187" s="164"/>
      <c r="AO187" s="164"/>
      <c r="AP187" s="164"/>
      <c r="AQ187" s="164"/>
      <c r="AR187" s="164"/>
      <c r="AS187" s="164"/>
      <c r="AT187" s="164"/>
      <c r="AU187" s="164"/>
      <c r="AV187" s="164"/>
      <c r="AW187" s="164"/>
      <c r="AX187" s="164"/>
      <c r="AY187" s="164"/>
      <c r="AZ187" s="164"/>
      <c r="BA187" s="164"/>
      <c r="BB187" s="164"/>
      <c r="BC187" s="164"/>
      <c r="BD187" s="164"/>
      <c r="BE187" s="164"/>
      <c r="BF187" s="164"/>
      <c r="BG187" s="164"/>
      <c r="BH187" s="164"/>
    </row>
    <row r="188" spans="1:60" outlineLevel="1" x14ac:dyDescent="0.2">
      <c r="A188" s="165"/>
      <c r="B188" s="175"/>
      <c r="C188" s="201" t="s">
        <v>156</v>
      </c>
      <c r="D188" s="180"/>
      <c r="E188" s="185">
        <v>76</v>
      </c>
      <c r="F188" s="188"/>
      <c r="G188" s="188"/>
      <c r="H188" s="188"/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9"/>
      <c r="U188" s="188"/>
      <c r="V188" s="164"/>
      <c r="W188" s="164"/>
      <c r="X188" s="164"/>
      <c r="Y188" s="164"/>
      <c r="Z188" s="164"/>
      <c r="AA188" s="164"/>
      <c r="AB188" s="164"/>
      <c r="AC188" s="164"/>
      <c r="AD188" s="164"/>
      <c r="AE188" s="164" t="s">
        <v>108</v>
      </c>
      <c r="AF188" s="164">
        <v>1</v>
      </c>
      <c r="AG188" s="164"/>
      <c r="AH188" s="164"/>
      <c r="AI188" s="164"/>
      <c r="AJ188" s="164"/>
      <c r="AK188" s="164"/>
      <c r="AL188" s="164"/>
      <c r="AM188" s="164"/>
      <c r="AN188" s="164"/>
      <c r="AO188" s="164"/>
      <c r="AP188" s="164"/>
      <c r="AQ188" s="164"/>
      <c r="AR188" s="164"/>
      <c r="AS188" s="164"/>
      <c r="AT188" s="164"/>
      <c r="AU188" s="164"/>
      <c r="AV188" s="164"/>
      <c r="AW188" s="164"/>
      <c r="AX188" s="164"/>
      <c r="AY188" s="164"/>
      <c r="AZ188" s="164"/>
      <c r="BA188" s="164"/>
      <c r="BB188" s="164"/>
      <c r="BC188" s="164"/>
      <c r="BD188" s="164"/>
      <c r="BE188" s="164"/>
      <c r="BF188" s="164"/>
      <c r="BG188" s="164"/>
      <c r="BH188" s="164"/>
    </row>
    <row r="189" spans="1:60" outlineLevel="1" x14ac:dyDescent="0.2">
      <c r="A189" s="165">
        <v>28</v>
      </c>
      <c r="B189" s="175" t="s">
        <v>216</v>
      </c>
      <c r="C189" s="198" t="s">
        <v>228</v>
      </c>
      <c r="D189" s="177" t="s">
        <v>226</v>
      </c>
      <c r="E189" s="182">
        <v>-7</v>
      </c>
      <c r="F189" s="188">
        <v>893</v>
      </c>
      <c r="G189" s="188">
        <v>-6251</v>
      </c>
      <c r="H189" s="188">
        <v>893</v>
      </c>
      <c r="I189" s="188">
        <f>ROUND(E189*H189,2)</f>
        <v>-6251</v>
      </c>
      <c r="J189" s="188">
        <v>0</v>
      </c>
      <c r="K189" s="188">
        <f>ROUND(E189*J189,2)</f>
        <v>0</v>
      </c>
      <c r="L189" s="188">
        <v>21</v>
      </c>
      <c r="M189" s="188">
        <f>G189*(1+L189/100)</f>
        <v>-7563.71</v>
      </c>
      <c r="N189" s="188">
        <v>0</v>
      </c>
      <c r="O189" s="188">
        <f>ROUND(E189*N189,2)</f>
        <v>0</v>
      </c>
      <c r="P189" s="188">
        <v>0</v>
      </c>
      <c r="Q189" s="188">
        <f>ROUND(E189*P189,2)</f>
        <v>0</v>
      </c>
      <c r="R189" s="188"/>
      <c r="S189" s="188"/>
      <c r="T189" s="189">
        <v>0</v>
      </c>
      <c r="U189" s="188">
        <f>ROUND(E189*T189,2)</f>
        <v>0</v>
      </c>
      <c r="V189" s="164"/>
      <c r="W189" s="164"/>
      <c r="X189" s="164"/>
      <c r="Y189" s="164"/>
      <c r="Z189" s="164"/>
      <c r="AA189" s="164"/>
      <c r="AB189" s="164"/>
      <c r="AC189" s="164"/>
      <c r="AD189" s="164"/>
      <c r="AE189" s="164" t="s">
        <v>146</v>
      </c>
      <c r="AF189" s="164"/>
      <c r="AG189" s="164"/>
      <c r="AH189" s="164"/>
      <c r="AI189" s="164"/>
      <c r="AJ189" s="164"/>
      <c r="AK189" s="164"/>
      <c r="AL189" s="164"/>
      <c r="AM189" s="164"/>
      <c r="AN189" s="164"/>
      <c r="AO189" s="164"/>
      <c r="AP189" s="164"/>
      <c r="AQ189" s="164"/>
      <c r="AR189" s="164"/>
      <c r="AS189" s="164"/>
      <c r="AT189" s="164"/>
      <c r="AU189" s="164"/>
      <c r="AV189" s="164"/>
      <c r="AW189" s="164"/>
      <c r="AX189" s="164"/>
      <c r="AY189" s="164"/>
      <c r="AZ189" s="164"/>
      <c r="BA189" s="164"/>
      <c r="BB189" s="164"/>
      <c r="BC189" s="164"/>
      <c r="BD189" s="164"/>
      <c r="BE189" s="164"/>
      <c r="BF189" s="164"/>
      <c r="BG189" s="164"/>
      <c r="BH189" s="164"/>
    </row>
    <row r="190" spans="1:60" ht="33.75" outlineLevel="1" x14ac:dyDescent="0.2">
      <c r="A190" s="165"/>
      <c r="B190" s="175"/>
      <c r="C190" s="199" t="s">
        <v>185</v>
      </c>
      <c r="D190" s="178"/>
      <c r="E190" s="183"/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9"/>
      <c r="U190" s="188"/>
      <c r="V190" s="164"/>
      <c r="W190" s="164"/>
      <c r="X190" s="164"/>
      <c r="Y190" s="164"/>
      <c r="Z190" s="164"/>
      <c r="AA190" s="164"/>
      <c r="AB190" s="164"/>
      <c r="AC190" s="164"/>
      <c r="AD190" s="164"/>
      <c r="AE190" s="164" t="s">
        <v>108</v>
      </c>
      <c r="AF190" s="164">
        <v>0</v>
      </c>
      <c r="AG190" s="164"/>
      <c r="AH190" s="164"/>
      <c r="AI190" s="164"/>
      <c r="AJ190" s="164"/>
      <c r="AK190" s="164"/>
      <c r="AL190" s="164"/>
      <c r="AM190" s="164"/>
      <c r="AN190" s="164"/>
      <c r="AO190" s="164"/>
      <c r="AP190" s="164"/>
      <c r="AQ190" s="164"/>
      <c r="AR190" s="164"/>
      <c r="AS190" s="164"/>
      <c r="AT190" s="164"/>
      <c r="AU190" s="164"/>
      <c r="AV190" s="164"/>
      <c r="AW190" s="164"/>
      <c r="AX190" s="164"/>
      <c r="AY190" s="164"/>
      <c r="AZ190" s="164"/>
      <c r="BA190" s="164"/>
      <c r="BB190" s="164"/>
      <c r="BC190" s="164"/>
      <c r="BD190" s="164"/>
      <c r="BE190" s="164"/>
      <c r="BF190" s="164"/>
      <c r="BG190" s="164"/>
      <c r="BH190" s="164"/>
    </row>
    <row r="191" spans="1:60" ht="33.75" outlineLevel="1" x14ac:dyDescent="0.2">
      <c r="A191" s="165"/>
      <c r="B191" s="175"/>
      <c r="C191" s="199" t="s">
        <v>186</v>
      </c>
      <c r="D191" s="178"/>
      <c r="E191" s="183"/>
      <c r="F191" s="188"/>
      <c r="G191" s="188"/>
      <c r="H191" s="188"/>
      <c r="I191" s="188"/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  <c r="T191" s="189"/>
      <c r="U191" s="188"/>
      <c r="V191" s="164"/>
      <c r="W191" s="164"/>
      <c r="X191" s="164"/>
      <c r="Y191" s="164"/>
      <c r="Z191" s="164"/>
      <c r="AA191" s="164"/>
      <c r="AB191" s="164"/>
      <c r="AC191" s="164"/>
      <c r="AD191" s="164"/>
      <c r="AE191" s="164" t="s">
        <v>108</v>
      </c>
      <c r="AF191" s="164">
        <v>0</v>
      </c>
      <c r="AG191" s="164"/>
      <c r="AH191" s="164"/>
      <c r="AI191" s="164"/>
      <c r="AJ191" s="164"/>
      <c r="AK191" s="164"/>
      <c r="AL191" s="164"/>
      <c r="AM191" s="164"/>
      <c r="AN191" s="164"/>
      <c r="AO191" s="164"/>
      <c r="AP191" s="164"/>
      <c r="AQ191" s="164"/>
      <c r="AR191" s="164"/>
      <c r="AS191" s="164"/>
      <c r="AT191" s="164"/>
      <c r="AU191" s="164"/>
      <c r="AV191" s="164"/>
      <c r="AW191" s="164"/>
      <c r="AX191" s="164"/>
      <c r="AY191" s="164"/>
      <c r="AZ191" s="164"/>
      <c r="BA191" s="164"/>
      <c r="BB191" s="164"/>
      <c r="BC191" s="164"/>
      <c r="BD191" s="164"/>
      <c r="BE191" s="164"/>
      <c r="BF191" s="164"/>
      <c r="BG191" s="164"/>
      <c r="BH191" s="164"/>
    </row>
    <row r="192" spans="1:60" ht="22.5" outlineLevel="1" x14ac:dyDescent="0.2">
      <c r="A192" s="165"/>
      <c r="B192" s="175"/>
      <c r="C192" s="199" t="s">
        <v>187</v>
      </c>
      <c r="D192" s="178"/>
      <c r="E192" s="183"/>
      <c r="F192" s="188"/>
      <c r="G192" s="188"/>
      <c r="H192" s="188"/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9"/>
      <c r="U192" s="188"/>
      <c r="V192" s="164"/>
      <c r="W192" s="164"/>
      <c r="X192" s="164"/>
      <c r="Y192" s="164"/>
      <c r="Z192" s="164"/>
      <c r="AA192" s="164"/>
      <c r="AB192" s="164"/>
      <c r="AC192" s="164"/>
      <c r="AD192" s="164"/>
      <c r="AE192" s="164" t="s">
        <v>108</v>
      </c>
      <c r="AF192" s="164">
        <v>0</v>
      </c>
      <c r="AG192" s="164"/>
      <c r="AH192" s="164"/>
      <c r="AI192" s="164"/>
      <c r="AJ192" s="164"/>
      <c r="AK192" s="164"/>
      <c r="AL192" s="164"/>
      <c r="AM192" s="164"/>
      <c r="AN192" s="164"/>
      <c r="AO192" s="164"/>
      <c r="AP192" s="164"/>
      <c r="AQ192" s="164"/>
      <c r="AR192" s="164"/>
      <c r="AS192" s="164"/>
      <c r="AT192" s="164"/>
      <c r="AU192" s="164"/>
      <c r="AV192" s="164"/>
      <c r="AW192" s="164"/>
      <c r="AX192" s="164"/>
      <c r="AY192" s="164"/>
      <c r="AZ192" s="164"/>
      <c r="BA192" s="164"/>
      <c r="BB192" s="164"/>
      <c r="BC192" s="164"/>
      <c r="BD192" s="164"/>
      <c r="BE192" s="164"/>
      <c r="BF192" s="164"/>
      <c r="BG192" s="164"/>
      <c r="BH192" s="164"/>
    </row>
    <row r="193" spans="1:60" outlineLevel="1" x14ac:dyDescent="0.2">
      <c r="A193" s="165"/>
      <c r="B193" s="175"/>
      <c r="C193" s="199" t="s">
        <v>229</v>
      </c>
      <c r="D193" s="178"/>
      <c r="E193" s="183">
        <v>-7</v>
      </c>
      <c r="F193" s="188"/>
      <c r="G193" s="188"/>
      <c r="H193" s="188"/>
      <c r="I193" s="188"/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  <c r="T193" s="189"/>
      <c r="U193" s="188"/>
      <c r="V193" s="164"/>
      <c r="W193" s="164"/>
      <c r="X193" s="164"/>
      <c r="Y193" s="164"/>
      <c r="Z193" s="164"/>
      <c r="AA193" s="164"/>
      <c r="AB193" s="164"/>
      <c r="AC193" s="164"/>
      <c r="AD193" s="164"/>
      <c r="AE193" s="164" t="s">
        <v>108</v>
      </c>
      <c r="AF193" s="164">
        <v>0</v>
      </c>
      <c r="AG193" s="164"/>
      <c r="AH193" s="164"/>
      <c r="AI193" s="164"/>
      <c r="AJ193" s="164"/>
      <c r="AK193" s="164"/>
      <c r="AL193" s="164"/>
      <c r="AM193" s="164"/>
      <c r="AN193" s="164"/>
      <c r="AO193" s="164"/>
      <c r="AP193" s="164"/>
      <c r="AQ193" s="164"/>
      <c r="AR193" s="164"/>
      <c r="AS193" s="164"/>
      <c r="AT193" s="164"/>
      <c r="AU193" s="164"/>
      <c r="AV193" s="164"/>
      <c r="AW193" s="164"/>
      <c r="AX193" s="164"/>
      <c r="AY193" s="164"/>
      <c r="AZ193" s="164"/>
      <c r="BA193" s="164"/>
      <c r="BB193" s="164"/>
      <c r="BC193" s="164"/>
      <c r="BD193" s="164"/>
      <c r="BE193" s="164"/>
      <c r="BF193" s="164"/>
      <c r="BG193" s="164"/>
      <c r="BH193" s="164"/>
    </row>
    <row r="194" spans="1:60" outlineLevel="1" x14ac:dyDescent="0.2">
      <c r="A194" s="165"/>
      <c r="B194" s="175"/>
      <c r="C194" s="199" t="s">
        <v>230</v>
      </c>
      <c r="D194" s="178"/>
      <c r="E194" s="183"/>
      <c r="F194" s="188"/>
      <c r="G194" s="188"/>
      <c r="H194" s="188"/>
      <c r="I194" s="188"/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  <c r="T194" s="189"/>
      <c r="U194" s="188"/>
      <c r="V194" s="164"/>
      <c r="W194" s="164"/>
      <c r="X194" s="164"/>
      <c r="Y194" s="164"/>
      <c r="Z194" s="164"/>
      <c r="AA194" s="164"/>
      <c r="AB194" s="164"/>
      <c r="AC194" s="164"/>
      <c r="AD194" s="164"/>
      <c r="AE194" s="164" t="s">
        <v>108</v>
      </c>
      <c r="AF194" s="164">
        <v>0</v>
      </c>
      <c r="AG194" s="164"/>
      <c r="AH194" s="164"/>
      <c r="AI194" s="164"/>
      <c r="AJ194" s="164"/>
      <c r="AK194" s="164"/>
      <c r="AL194" s="164"/>
      <c r="AM194" s="164"/>
      <c r="AN194" s="164"/>
      <c r="AO194" s="164"/>
      <c r="AP194" s="164"/>
      <c r="AQ194" s="164"/>
      <c r="AR194" s="164"/>
      <c r="AS194" s="164"/>
      <c r="AT194" s="164"/>
      <c r="AU194" s="164"/>
      <c r="AV194" s="164"/>
      <c r="AW194" s="164"/>
      <c r="AX194" s="164"/>
      <c r="AY194" s="164"/>
      <c r="AZ194" s="164"/>
      <c r="BA194" s="164"/>
      <c r="BB194" s="164"/>
      <c r="BC194" s="164"/>
      <c r="BD194" s="164"/>
      <c r="BE194" s="164"/>
      <c r="BF194" s="164"/>
      <c r="BG194" s="164"/>
      <c r="BH194" s="164"/>
    </row>
    <row r="195" spans="1:60" outlineLevel="1" x14ac:dyDescent="0.2">
      <c r="A195" s="165">
        <v>29</v>
      </c>
      <c r="B195" s="175" t="s">
        <v>216</v>
      </c>
      <c r="C195" s="198" t="s">
        <v>231</v>
      </c>
      <c r="D195" s="177" t="s">
        <v>226</v>
      </c>
      <c r="E195" s="182">
        <v>-1</v>
      </c>
      <c r="F195" s="188">
        <v>1177.7</v>
      </c>
      <c r="G195" s="188">
        <v>-1177.7</v>
      </c>
      <c r="H195" s="188">
        <v>1177.7</v>
      </c>
      <c r="I195" s="188">
        <f>ROUND(E195*H195,2)</f>
        <v>-1177.7</v>
      </c>
      <c r="J195" s="188">
        <v>0</v>
      </c>
      <c r="K195" s="188">
        <f>ROUND(E195*J195,2)</f>
        <v>0</v>
      </c>
      <c r="L195" s="188">
        <v>21</v>
      </c>
      <c r="M195" s="188">
        <f>G195*(1+L195/100)</f>
        <v>-1425.0170000000001</v>
      </c>
      <c r="N195" s="188">
        <v>0</v>
      </c>
      <c r="O195" s="188">
        <f>ROUND(E195*N195,2)</f>
        <v>0</v>
      </c>
      <c r="P195" s="188">
        <v>0</v>
      </c>
      <c r="Q195" s="188">
        <f>ROUND(E195*P195,2)</f>
        <v>0</v>
      </c>
      <c r="R195" s="188"/>
      <c r="S195" s="188"/>
      <c r="T195" s="189">
        <v>0</v>
      </c>
      <c r="U195" s="188">
        <f>ROUND(E195*T195,2)</f>
        <v>0</v>
      </c>
      <c r="V195" s="164"/>
      <c r="W195" s="164"/>
      <c r="X195" s="164"/>
      <c r="Y195" s="164"/>
      <c r="Z195" s="164"/>
      <c r="AA195" s="164"/>
      <c r="AB195" s="164"/>
      <c r="AC195" s="164"/>
      <c r="AD195" s="164"/>
      <c r="AE195" s="164" t="s">
        <v>214</v>
      </c>
      <c r="AF195" s="164"/>
      <c r="AG195" s="164"/>
      <c r="AH195" s="164"/>
      <c r="AI195" s="164"/>
      <c r="AJ195" s="164"/>
      <c r="AK195" s="164"/>
      <c r="AL195" s="164"/>
      <c r="AM195" s="164"/>
      <c r="AN195" s="164"/>
      <c r="AO195" s="164"/>
      <c r="AP195" s="164"/>
      <c r="AQ195" s="164"/>
      <c r="AR195" s="164"/>
      <c r="AS195" s="164"/>
      <c r="AT195" s="164"/>
      <c r="AU195" s="164"/>
      <c r="AV195" s="164"/>
      <c r="AW195" s="164"/>
      <c r="AX195" s="164"/>
      <c r="AY195" s="164"/>
      <c r="AZ195" s="164"/>
      <c r="BA195" s="164"/>
      <c r="BB195" s="164"/>
      <c r="BC195" s="164"/>
      <c r="BD195" s="164"/>
      <c r="BE195" s="164"/>
      <c r="BF195" s="164"/>
      <c r="BG195" s="164"/>
      <c r="BH195" s="164"/>
    </row>
    <row r="196" spans="1:60" outlineLevel="1" x14ac:dyDescent="0.2">
      <c r="A196" s="165"/>
      <c r="B196" s="175"/>
      <c r="C196" s="199" t="s">
        <v>232</v>
      </c>
      <c r="D196" s="178"/>
      <c r="E196" s="183">
        <v>-1</v>
      </c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9"/>
      <c r="U196" s="188"/>
      <c r="V196" s="164"/>
      <c r="W196" s="164"/>
      <c r="X196" s="164"/>
      <c r="Y196" s="164"/>
      <c r="Z196" s="164"/>
      <c r="AA196" s="164"/>
      <c r="AB196" s="164"/>
      <c r="AC196" s="164"/>
      <c r="AD196" s="164"/>
      <c r="AE196" s="164" t="s">
        <v>108</v>
      </c>
      <c r="AF196" s="164">
        <v>0</v>
      </c>
      <c r="AG196" s="164"/>
      <c r="AH196" s="164"/>
      <c r="AI196" s="164"/>
      <c r="AJ196" s="164"/>
      <c r="AK196" s="164"/>
      <c r="AL196" s="164"/>
      <c r="AM196" s="164"/>
      <c r="AN196" s="164"/>
      <c r="AO196" s="164"/>
      <c r="AP196" s="164"/>
      <c r="AQ196" s="164"/>
      <c r="AR196" s="164"/>
      <c r="AS196" s="164"/>
      <c r="AT196" s="164"/>
      <c r="AU196" s="164"/>
      <c r="AV196" s="164"/>
      <c r="AW196" s="164"/>
      <c r="AX196" s="164"/>
      <c r="AY196" s="164"/>
      <c r="AZ196" s="164"/>
      <c r="BA196" s="164"/>
      <c r="BB196" s="164"/>
      <c r="BC196" s="164"/>
      <c r="BD196" s="164"/>
      <c r="BE196" s="164"/>
      <c r="BF196" s="164"/>
      <c r="BG196" s="164"/>
      <c r="BH196" s="164"/>
    </row>
    <row r="197" spans="1:60" outlineLevel="1" x14ac:dyDescent="0.2">
      <c r="A197" s="165">
        <v>30</v>
      </c>
      <c r="B197" s="175" t="s">
        <v>216</v>
      </c>
      <c r="C197" s="198" t="s">
        <v>233</v>
      </c>
      <c r="D197" s="177" t="s">
        <v>226</v>
      </c>
      <c r="E197" s="182">
        <v>-1</v>
      </c>
      <c r="F197" s="188">
        <v>1588.7</v>
      </c>
      <c r="G197" s="188">
        <v>-1588.7</v>
      </c>
      <c r="H197" s="188">
        <v>1588.7</v>
      </c>
      <c r="I197" s="188">
        <f>ROUND(E197*H197,2)</f>
        <v>-1588.7</v>
      </c>
      <c r="J197" s="188">
        <v>0</v>
      </c>
      <c r="K197" s="188">
        <f>ROUND(E197*J197,2)</f>
        <v>0</v>
      </c>
      <c r="L197" s="188">
        <v>21</v>
      </c>
      <c r="M197" s="188">
        <f>G197*(1+L197/100)</f>
        <v>-1922.327</v>
      </c>
      <c r="N197" s="188">
        <v>0</v>
      </c>
      <c r="O197" s="188">
        <f>ROUND(E197*N197,2)</f>
        <v>0</v>
      </c>
      <c r="P197" s="188">
        <v>0</v>
      </c>
      <c r="Q197" s="188">
        <f>ROUND(E197*P197,2)</f>
        <v>0</v>
      </c>
      <c r="R197" s="188"/>
      <c r="S197" s="188"/>
      <c r="T197" s="189">
        <v>0</v>
      </c>
      <c r="U197" s="188">
        <f>ROUND(E197*T197,2)</f>
        <v>0</v>
      </c>
      <c r="V197" s="164"/>
      <c r="W197" s="164"/>
      <c r="X197" s="164"/>
      <c r="Y197" s="164"/>
      <c r="Z197" s="164"/>
      <c r="AA197" s="164"/>
      <c r="AB197" s="164"/>
      <c r="AC197" s="164"/>
      <c r="AD197" s="164"/>
      <c r="AE197" s="164" t="s">
        <v>214</v>
      </c>
      <c r="AF197" s="164"/>
      <c r="AG197" s="164"/>
      <c r="AH197" s="164"/>
      <c r="AI197" s="164"/>
      <c r="AJ197" s="164"/>
      <c r="AK197" s="164"/>
      <c r="AL197" s="164"/>
      <c r="AM197" s="164"/>
      <c r="AN197" s="164"/>
      <c r="AO197" s="164"/>
      <c r="AP197" s="164"/>
      <c r="AQ197" s="164"/>
      <c r="AR197" s="164"/>
      <c r="AS197" s="164"/>
      <c r="AT197" s="164"/>
      <c r="AU197" s="164"/>
      <c r="AV197" s="164"/>
      <c r="AW197" s="164"/>
      <c r="AX197" s="164"/>
      <c r="AY197" s="164"/>
      <c r="AZ197" s="164"/>
      <c r="BA197" s="164"/>
      <c r="BB197" s="164"/>
      <c r="BC197" s="164"/>
      <c r="BD197" s="164"/>
      <c r="BE197" s="164"/>
      <c r="BF197" s="164"/>
      <c r="BG197" s="164"/>
      <c r="BH197" s="164"/>
    </row>
    <row r="198" spans="1:60" outlineLevel="1" x14ac:dyDescent="0.2">
      <c r="A198" s="165"/>
      <c r="B198" s="175"/>
      <c r="C198" s="199" t="s">
        <v>234</v>
      </c>
      <c r="D198" s="178"/>
      <c r="E198" s="183">
        <v>-1</v>
      </c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9"/>
      <c r="U198" s="188"/>
      <c r="V198" s="164"/>
      <c r="W198" s="164"/>
      <c r="X198" s="164"/>
      <c r="Y198" s="164"/>
      <c r="Z198" s="164"/>
      <c r="AA198" s="164"/>
      <c r="AB198" s="164"/>
      <c r="AC198" s="164"/>
      <c r="AD198" s="164"/>
      <c r="AE198" s="164" t="s">
        <v>108</v>
      </c>
      <c r="AF198" s="164">
        <v>0</v>
      </c>
      <c r="AG198" s="164"/>
      <c r="AH198" s="164"/>
      <c r="AI198" s="164"/>
      <c r="AJ198" s="164"/>
      <c r="AK198" s="164"/>
      <c r="AL198" s="164"/>
      <c r="AM198" s="164"/>
      <c r="AN198" s="164"/>
      <c r="AO198" s="164"/>
      <c r="AP198" s="164"/>
      <c r="AQ198" s="164"/>
      <c r="AR198" s="164"/>
      <c r="AS198" s="164"/>
      <c r="AT198" s="164"/>
      <c r="AU198" s="164"/>
      <c r="AV198" s="164"/>
      <c r="AW198" s="164"/>
      <c r="AX198" s="164"/>
      <c r="AY198" s="164"/>
      <c r="AZ198" s="164"/>
      <c r="BA198" s="164"/>
      <c r="BB198" s="164"/>
      <c r="BC198" s="164"/>
      <c r="BD198" s="164"/>
      <c r="BE198" s="164"/>
      <c r="BF198" s="164"/>
      <c r="BG198" s="164"/>
      <c r="BH198" s="164"/>
    </row>
    <row r="199" spans="1:60" ht="22.5" outlineLevel="1" x14ac:dyDescent="0.2">
      <c r="A199" s="165">
        <v>31</v>
      </c>
      <c r="B199" s="175" t="s">
        <v>235</v>
      </c>
      <c r="C199" s="198" t="s">
        <v>236</v>
      </c>
      <c r="D199" s="177" t="s">
        <v>111</v>
      </c>
      <c r="E199" s="182">
        <v>8</v>
      </c>
      <c r="F199" s="188">
        <v>15.5</v>
      </c>
      <c r="G199" s="188">
        <v>124</v>
      </c>
      <c r="H199" s="188">
        <v>15.5</v>
      </c>
      <c r="I199" s="188">
        <f>ROUND(E199*H199,2)</f>
        <v>124</v>
      </c>
      <c r="J199" s="188">
        <v>0</v>
      </c>
      <c r="K199" s="188">
        <f>ROUND(E199*J199,2)</f>
        <v>0</v>
      </c>
      <c r="L199" s="188">
        <v>21</v>
      </c>
      <c r="M199" s="188">
        <f>G199*(1+L199/100)</f>
        <v>150.04</v>
      </c>
      <c r="N199" s="188">
        <v>0</v>
      </c>
      <c r="O199" s="188">
        <f>ROUND(E199*N199,2)</f>
        <v>0</v>
      </c>
      <c r="P199" s="188">
        <v>0</v>
      </c>
      <c r="Q199" s="188">
        <f>ROUND(E199*P199,2)</f>
        <v>0</v>
      </c>
      <c r="R199" s="188"/>
      <c r="S199" s="188"/>
      <c r="T199" s="189">
        <v>0</v>
      </c>
      <c r="U199" s="188">
        <f>ROUND(E199*T199,2)</f>
        <v>0</v>
      </c>
      <c r="V199" s="164"/>
      <c r="W199" s="164"/>
      <c r="X199" s="164"/>
      <c r="Y199" s="164"/>
      <c r="Z199" s="164"/>
      <c r="AA199" s="164"/>
      <c r="AB199" s="164"/>
      <c r="AC199" s="164"/>
      <c r="AD199" s="164"/>
      <c r="AE199" s="164" t="s">
        <v>146</v>
      </c>
      <c r="AF199" s="164"/>
      <c r="AG199" s="164"/>
      <c r="AH199" s="164"/>
      <c r="AI199" s="164"/>
      <c r="AJ199" s="164"/>
      <c r="AK199" s="164"/>
      <c r="AL199" s="164"/>
      <c r="AM199" s="164"/>
      <c r="AN199" s="164"/>
      <c r="AO199" s="164"/>
      <c r="AP199" s="164"/>
      <c r="AQ199" s="164"/>
      <c r="AR199" s="164"/>
      <c r="AS199" s="164"/>
      <c r="AT199" s="164"/>
      <c r="AU199" s="164"/>
      <c r="AV199" s="164"/>
      <c r="AW199" s="164"/>
      <c r="AX199" s="164"/>
      <c r="AY199" s="164"/>
      <c r="AZ199" s="164"/>
      <c r="BA199" s="164"/>
      <c r="BB199" s="164"/>
      <c r="BC199" s="164"/>
      <c r="BD199" s="164"/>
      <c r="BE199" s="164"/>
      <c r="BF199" s="164"/>
      <c r="BG199" s="164"/>
      <c r="BH199" s="164"/>
    </row>
    <row r="200" spans="1:60" outlineLevel="1" x14ac:dyDescent="0.2">
      <c r="A200" s="165"/>
      <c r="B200" s="175"/>
      <c r="C200" s="199" t="s">
        <v>237</v>
      </c>
      <c r="D200" s="178"/>
      <c r="E200" s="183"/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9"/>
      <c r="U200" s="188"/>
      <c r="V200" s="164"/>
      <c r="W200" s="164"/>
      <c r="X200" s="164"/>
      <c r="Y200" s="164"/>
      <c r="Z200" s="164"/>
      <c r="AA200" s="164"/>
      <c r="AB200" s="164"/>
      <c r="AC200" s="164"/>
      <c r="AD200" s="164"/>
      <c r="AE200" s="164" t="s">
        <v>108</v>
      </c>
      <c r="AF200" s="164">
        <v>0</v>
      </c>
      <c r="AG200" s="164"/>
      <c r="AH200" s="164"/>
      <c r="AI200" s="164"/>
      <c r="AJ200" s="164"/>
      <c r="AK200" s="164"/>
      <c r="AL200" s="164"/>
      <c r="AM200" s="164"/>
      <c r="AN200" s="164"/>
      <c r="AO200" s="164"/>
      <c r="AP200" s="164"/>
      <c r="AQ200" s="164"/>
      <c r="AR200" s="164"/>
      <c r="AS200" s="164"/>
      <c r="AT200" s="164"/>
      <c r="AU200" s="164"/>
      <c r="AV200" s="164"/>
      <c r="AW200" s="164"/>
      <c r="AX200" s="164"/>
      <c r="AY200" s="164"/>
      <c r="AZ200" s="164"/>
      <c r="BA200" s="164"/>
      <c r="BB200" s="164"/>
      <c r="BC200" s="164"/>
      <c r="BD200" s="164"/>
      <c r="BE200" s="164"/>
      <c r="BF200" s="164"/>
      <c r="BG200" s="164"/>
      <c r="BH200" s="164"/>
    </row>
    <row r="201" spans="1:60" outlineLevel="1" x14ac:dyDescent="0.2">
      <c r="A201" s="165"/>
      <c r="B201" s="175"/>
      <c r="C201" s="199" t="s">
        <v>205</v>
      </c>
      <c r="D201" s="178"/>
      <c r="E201" s="183"/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9"/>
      <c r="U201" s="188"/>
      <c r="V201" s="164"/>
      <c r="W201" s="164"/>
      <c r="X201" s="164"/>
      <c r="Y201" s="164"/>
      <c r="Z201" s="164"/>
      <c r="AA201" s="164"/>
      <c r="AB201" s="164"/>
      <c r="AC201" s="164"/>
      <c r="AD201" s="164"/>
      <c r="AE201" s="164" t="s">
        <v>108</v>
      </c>
      <c r="AF201" s="164">
        <v>0</v>
      </c>
      <c r="AG201" s="164"/>
      <c r="AH201" s="164"/>
      <c r="AI201" s="164"/>
      <c r="AJ201" s="164"/>
      <c r="AK201" s="164"/>
      <c r="AL201" s="164"/>
      <c r="AM201" s="164"/>
      <c r="AN201" s="164"/>
      <c r="AO201" s="164"/>
      <c r="AP201" s="164"/>
      <c r="AQ201" s="164"/>
      <c r="AR201" s="164"/>
      <c r="AS201" s="164"/>
      <c r="AT201" s="164"/>
      <c r="AU201" s="164"/>
      <c r="AV201" s="164"/>
      <c r="AW201" s="164"/>
      <c r="AX201" s="164"/>
      <c r="AY201" s="164"/>
      <c r="AZ201" s="164"/>
      <c r="BA201" s="164"/>
      <c r="BB201" s="164"/>
      <c r="BC201" s="164"/>
      <c r="BD201" s="164"/>
      <c r="BE201" s="164"/>
      <c r="BF201" s="164"/>
      <c r="BG201" s="164"/>
      <c r="BH201" s="164"/>
    </row>
    <row r="202" spans="1:60" ht="33.75" outlineLevel="1" x14ac:dyDescent="0.2">
      <c r="A202" s="165"/>
      <c r="B202" s="175"/>
      <c r="C202" s="199" t="s">
        <v>185</v>
      </c>
      <c r="D202" s="178"/>
      <c r="E202" s="183"/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9"/>
      <c r="U202" s="188"/>
      <c r="V202" s="164"/>
      <c r="W202" s="164"/>
      <c r="X202" s="164"/>
      <c r="Y202" s="164"/>
      <c r="Z202" s="164"/>
      <c r="AA202" s="164"/>
      <c r="AB202" s="164"/>
      <c r="AC202" s="164"/>
      <c r="AD202" s="164"/>
      <c r="AE202" s="164" t="s">
        <v>108</v>
      </c>
      <c r="AF202" s="164">
        <v>0</v>
      </c>
      <c r="AG202" s="164"/>
      <c r="AH202" s="164"/>
      <c r="AI202" s="164"/>
      <c r="AJ202" s="164"/>
      <c r="AK202" s="164"/>
      <c r="AL202" s="164"/>
      <c r="AM202" s="164"/>
      <c r="AN202" s="164"/>
      <c r="AO202" s="164"/>
      <c r="AP202" s="164"/>
      <c r="AQ202" s="164"/>
      <c r="AR202" s="164"/>
      <c r="AS202" s="164"/>
      <c r="AT202" s="164"/>
      <c r="AU202" s="164"/>
      <c r="AV202" s="164"/>
      <c r="AW202" s="164"/>
      <c r="AX202" s="164"/>
      <c r="AY202" s="164"/>
      <c r="AZ202" s="164"/>
      <c r="BA202" s="164"/>
      <c r="BB202" s="164"/>
      <c r="BC202" s="164"/>
      <c r="BD202" s="164"/>
      <c r="BE202" s="164"/>
      <c r="BF202" s="164"/>
      <c r="BG202" s="164"/>
      <c r="BH202" s="164"/>
    </row>
    <row r="203" spans="1:60" ht="33.75" outlineLevel="1" x14ac:dyDescent="0.2">
      <c r="A203" s="165"/>
      <c r="B203" s="175"/>
      <c r="C203" s="199" t="s">
        <v>186</v>
      </c>
      <c r="D203" s="178"/>
      <c r="E203" s="183"/>
      <c r="F203" s="188"/>
      <c r="G203" s="188"/>
      <c r="H203" s="188"/>
      <c r="I203" s="188"/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  <c r="T203" s="189"/>
      <c r="U203" s="188"/>
      <c r="V203" s="164"/>
      <c r="W203" s="164"/>
      <c r="X203" s="164"/>
      <c r="Y203" s="164"/>
      <c r="Z203" s="164"/>
      <c r="AA203" s="164"/>
      <c r="AB203" s="164"/>
      <c r="AC203" s="164"/>
      <c r="AD203" s="164"/>
      <c r="AE203" s="164" t="s">
        <v>108</v>
      </c>
      <c r="AF203" s="164">
        <v>0</v>
      </c>
      <c r="AG203" s="164"/>
      <c r="AH203" s="164"/>
      <c r="AI203" s="164"/>
      <c r="AJ203" s="164"/>
      <c r="AK203" s="164"/>
      <c r="AL203" s="164"/>
      <c r="AM203" s="164"/>
      <c r="AN203" s="164"/>
      <c r="AO203" s="164"/>
      <c r="AP203" s="164"/>
      <c r="AQ203" s="164"/>
      <c r="AR203" s="164"/>
      <c r="AS203" s="164"/>
      <c r="AT203" s="164"/>
      <c r="AU203" s="164"/>
      <c r="AV203" s="164"/>
      <c r="AW203" s="164"/>
      <c r="AX203" s="164"/>
      <c r="AY203" s="164"/>
      <c r="AZ203" s="164"/>
      <c r="BA203" s="164"/>
      <c r="BB203" s="164"/>
      <c r="BC203" s="164"/>
      <c r="BD203" s="164"/>
      <c r="BE203" s="164"/>
      <c r="BF203" s="164"/>
      <c r="BG203" s="164"/>
      <c r="BH203" s="164"/>
    </row>
    <row r="204" spans="1:60" ht="22.5" outlineLevel="1" x14ac:dyDescent="0.2">
      <c r="A204" s="165"/>
      <c r="B204" s="175"/>
      <c r="C204" s="199" t="s">
        <v>187</v>
      </c>
      <c r="D204" s="178"/>
      <c r="E204" s="183"/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9"/>
      <c r="U204" s="188"/>
      <c r="V204" s="164"/>
      <c r="W204" s="164"/>
      <c r="X204" s="164"/>
      <c r="Y204" s="164"/>
      <c r="Z204" s="164"/>
      <c r="AA204" s="164"/>
      <c r="AB204" s="164"/>
      <c r="AC204" s="164"/>
      <c r="AD204" s="164"/>
      <c r="AE204" s="164" t="s">
        <v>108</v>
      </c>
      <c r="AF204" s="164">
        <v>0</v>
      </c>
      <c r="AG204" s="164"/>
      <c r="AH204" s="164"/>
      <c r="AI204" s="164"/>
      <c r="AJ204" s="164"/>
      <c r="AK204" s="164"/>
      <c r="AL204" s="164"/>
      <c r="AM204" s="164"/>
      <c r="AN204" s="164"/>
      <c r="AO204" s="164"/>
      <c r="AP204" s="164"/>
      <c r="AQ204" s="164"/>
      <c r="AR204" s="164"/>
      <c r="AS204" s="164"/>
      <c r="AT204" s="164"/>
      <c r="AU204" s="164"/>
      <c r="AV204" s="164"/>
      <c r="AW204" s="164"/>
      <c r="AX204" s="164"/>
      <c r="AY204" s="164"/>
      <c r="AZ204" s="164"/>
      <c r="BA204" s="164"/>
      <c r="BB204" s="164"/>
      <c r="BC204" s="164"/>
      <c r="BD204" s="164"/>
      <c r="BE204" s="164"/>
      <c r="BF204" s="164"/>
      <c r="BG204" s="164"/>
      <c r="BH204" s="164"/>
    </row>
    <row r="205" spans="1:60" outlineLevel="1" x14ac:dyDescent="0.2">
      <c r="A205" s="165"/>
      <c r="B205" s="175"/>
      <c r="C205" s="199" t="s">
        <v>188</v>
      </c>
      <c r="D205" s="178"/>
      <c r="E205" s="183">
        <v>-36</v>
      </c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9"/>
      <c r="U205" s="188"/>
      <c r="V205" s="164"/>
      <c r="W205" s="164"/>
      <c r="X205" s="164"/>
      <c r="Y205" s="164"/>
      <c r="Z205" s="164"/>
      <c r="AA205" s="164"/>
      <c r="AB205" s="164"/>
      <c r="AC205" s="164"/>
      <c r="AD205" s="164"/>
      <c r="AE205" s="164" t="s">
        <v>108</v>
      </c>
      <c r="AF205" s="164">
        <v>0</v>
      </c>
      <c r="AG205" s="164"/>
      <c r="AH205" s="164"/>
      <c r="AI205" s="164"/>
      <c r="AJ205" s="164"/>
      <c r="AK205" s="164"/>
      <c r="AL205" s="164"/>
      <c r="AM205" s="164"/>
      <c r="AN205" s="164"/>
      <c r="AO205" s="164"/>
      <c r="AP205" s="164"/>
      <c r="AQ205" s="164"/>
      <c r="AR205" s="164"/>
      <c r="AS205" s="164"/>
      <c r="AT205" s="164"/>
      <c r="AU205" s="164"/>
      <c r="AV205" s="164"/>
      <c r="AW205" s="164"/>
      <c r="AX205" s="164"/>
      <c r="AY205" s="164"/>
      <c r="AZ205" s="164"/>
      <c r="BA205" s="164"/>
      <c r="BB205" s="164"/>
      <c r="BC205" s="164"/>
      <c r="BD205" s="164"/>
      <c r="BE205" s="164"/>
      <c r="BF205" s="164"/>
      <c r="BG205" s="164"/>
      <c r="BH205" s="164"/>
    </row>
    <row r="206" spans="1:60" outlineLevel="1" x14ac:dyDescent="0.2">
      <c r="A206" s="165"/>
      <c r="B206" s="175"/>
      <c r="C206" s="199" t="s">
        <v>163</v>
      </c>
      <c r="D206" s="178"/>
      <c r="E206" s="183"/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9"/>
      <c r="U206" s="188"/>
      <c r="V206" s="164"/>
      <c r="W206" s="164"/>
      <c r="X206" s="164"/>
      <c r="Y206" s="164"/>
      <c r="Z206" s="164"/>
      <c r="AA206" s="164"/>
      <c r="AB206" s="164"/>
      <c r="AC206" s="164"/>
      <c r="AD206" s="164"/>
      <c r="AE206" s="164" t="s">
        <v>108</v>
      </c>
      <c r="AF206" s="164">
        <v>0</v>
      </c>
      <c r="AG206" s="164"/>
      <c r="AH206" s="164"/>
      <c r="AI206" s="164"/>
      <c r="AJ206" s="164"/>
      <c r="AK206" s="164"/>
      <c r="AL206" s="164"/>
      <c r="AM206" s="164"/>
      <c r="AN206" s="164"/>
      <c r="AO206" s="164"/>
      <c r="AP206" s="164"/>
      <c r="AQ206" s="164"/>
      <c r="AR206" s="164"/>
      <c r="AS206" s="164"/>
      <c r="AT206" s="164"/>
      <c r="AU206" s="164"/>
      <c r="AV206" s="164"/>
      <c r="AW206" s="164"/>
      <c r="AX206" s="164"/>
      <c r="AY206" s="164"/>
      <c r="AZ206" s="164"/>
      <c r="BA206" s="164"/>
      <c r="BB206" s="164"/>
      <c r="BC206" s="164"/>
      <c r="BD206" s="164"/>
      <c r="BE206" s="164"/>
      <c r="BF206" s="164"/>
      <c r="BG206" s="164"/>
      <c r="BH206" s="164"/>
    </row>
    <row r="207" spans="1:60" outlineLevel="1" x14ac:dyDescent="0.2">
      <c r="A207" s="165"/>
      <c r="B207" s="175"/>
      <c r="C207" s="201" t="s">
        <v>156</v>
      </c>
      <c r="D207" s="180"/>
      <c r="E207" s="185">
        <v>-36</v>
      </c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9"/>
      <c r="U207" s="188"/>
      <c r="V207" s="164"/>
      <c r="W207" s="164"/>
      <c r="X207" s="164"/>
      <c r="Y207" s="164"/>
      <c r="Z207" s="164"/>
      <c r="AA207" s="164"/>
      <c r="AB207" s="164"/>
      <c r="AC207" s="164"/>
      <c r="AD207" s="164"/>
      <c r="AE207" s="164" t="s">
        <v>108</v>
      </c>
      <c r="AF207" s="164">
        <v>1</v>
      </c>
      <c r="AG207" s="164"/>
      <c r="AH207" s="164"/>
      <c r="AI207" s="164"/>
      <c r="AJ207" s="164"/>
      <c r="AK207" s="164"/>
      <c r="AL207" s="164"/>
      <c r="AM207" s="164"/>
      <c r="AN207" s="164"/>
      <c r="AO207" s="164"/>
      <c r="AP207" s="164"/>
      <c r="AQ207" s="164"/>
      <c r="AR207" s="164"/>
      <c r="AS207" s="164"/>
      <c r="AT207" s="164"/>
      <c r="AU207" s="164"/>
      <c r="AV207" s="164"/>
      <c r="AW207" s="164"/>
      <c r="AX207" s="164"/>
      <c r="AY207" s="164"/>
      <c r="AZ207" s="164"/>
      <c r="BA207" s="164"/>
      <c r="BB207" s="164"/>
      <c r="BC207" s="164"/>
      <c r="BD207" s="164"/>
      <c r="BE207" s="164"/>
      <c r="BF207" s="164"/>
      <c r="BG207" s="164"/>
      <c r="BH207" s="164"/>
    </row>
    <row r="208" spans="1:60" outlineLevel="1" x14ac:dyDescent="0.2">
      <c r="A208" s="165"/>
      <c r="B208" s="175"/>
      <c r="C208" s="199" t="s">
        <v>161</v>
      </c>
      <c r="D208" s="178"/>
      <c r="E208" s="183"/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9"/>
      <c r="U208" s="188"/>
      <c r="V208" s="164"/>
      <c r="W208" s="164"/>
      <c r="X208" s="164"/>
      <c r="Y208" s="164"/>
      <c r="Z208" s="164"/>
      <c r="AA208" s="164"/>
      <c r="AB208" s="164"/>
      <c r="AC208" s="164"/>
      <c r="AD208" s="164"/>
      <c r="AE208" s="164" t="s">
        <v>108</v>
      </c>
      <c r="AF208" s="164">
        <v>0</v>
      </c>
      <c r="AG208" s="164"/>
      <c r="AH208" s="164"/>
      <c r="AI208" s="164"/>
      <c r="AJ208" s="164"/>
      <c r="AK208" s="164"/>
      <c r="AL208" s="164"/>
      <c r="AM208" s="164"/>
      <c r="AN208" s="164"/>
      <c r="AO208" s="164"/>
      <c r="AP208" s="164"/>
      <c r="AQ208" s="164"/>
      <c r="AR208" s="164"/>
      <c r="AS208" s="164"/>
      <c r="AT208" s="164"/>
      <c r="AU208" s="164"/>
      <c r="AV208" s="164"/>
      <c r="AW208" s="164"/>
      <c r="AX208" s="164"/>
      <c r="AY208" s="164"/>
      <c r="AZ208" s="164"/>
      <c r="BA208" s="164"/>
      <c r="BB208" s="164"/>
      <c r="BC208" s="164"/>
      <c r="BD208" s="164"/>
      <c r="BE208" s="164"/>
      <c r="BF208" s="164"/>
      <c r="BG208" s="164"/>
      <c r="BH208" s="164"/>
    </row>
    <row r="209" spans="1:60" outlineLevel="1" x14ac:dyDescent="0.2">
      <c r="A209" s="165"/>
      <c r="B209" s="175"/>
      <c r="C209" s="199" t="s">
        <v>238</v>
      </c>
      <c r="D209" s="178"/>
      <c r="E209" s="183">
        <v>-96</v>
      </c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9"/>
      <c r="U209" s="188"/>
      <c r="V209" s="164"/>
      <c r="W209" s="164"/>
      <c r="X209" s="164"/>
      <c r="Y209" s="164"/>
      <c r="Z209" s="164"/>
      <c r="AA209" s="164"/>
      <c r="AB209" s="164"/>
      <c r="AC209" s="164"/>
      <c r="AD209" s="164"/>
      <c r="AE209" s="164" t="s">
        <v>108</v>
      </c>
      <c r="AF209" s="164">
        <v>0</v>
      </c>
      <c r="AG209" s="164"/>
      <c r="AH209" s="164"/>
      <c r="AI209" s="164"/>
      <c r="AJ209" s="164"/>
      <c r="AK209" s="164"/>
      <c r="AL209" s="164"/>
      <c r="AM209" s="164"/>
      <c r="AN209" s="164"/>
      <c r="AO209" s="164"/>
      <c r="AP209" s="164"/>
      <c r="AQ209" s="164"/>
      <c r="AR209" s="164"/>
      <c r="AS209" s="164"/>
      <c r="AT209" s="164"/>
      <c r="AU209" s="164"/>
      <c r="AV209" s="164"/>
      <c r="AW209" s="164"/>
      <c r="AX209" s="164"/>
      <c r="AY209" s="164"/>
      <c r="AZ209" s="164"/>
      <c r="BA209" s="164"/>
      <c r="BB209" s="164"/>
      <c r="BC209" s="164"/>
      <c r="BD209" s="164"/>
      <c r="BE209" s="164"/>
      <c r="BF209" s="164"/>
      <c r="BG209" s="164"/>
      <c r="BH209" s="164"/>
    </row>
    <row r="210" spans="1:60" outlineLevel="1" x14ac:dyDescent="0.2">
      <c r="A210" s="165"/>
      <c r="B210" s="175"/>
      <c r="C210" s="199" t="s">
        <v>170</v>
      </c>
      <c r="D210" s="178"/>
      <c r="E210" s="183"/>
      <c r="F210" s="188"/>
      <c r="G210" s="188"/>
      <c r="H210" s="188"/>
      <c r="I210" s="188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  <c r="T210" s="189"/>
      <c r="U210" s="188"/>
      <c r="V210" s="164"/>
      <c r="W210" s="164"/>
      <c r="X210" s="164"/>
      <c r="Y210" s="164"/>
      <c r="Z210" s="164"/>
      <c r="AA210" s="164"/>
      <c r="AB210" s="164"/>
      <c r="AC210" s="164"/>
      <c r="AD210" s="164"/>
      <c r="AE210" s="164" t="s">
        <v>108</v>
      </c>
      <c r="AF210" s="164">
        <v>0</v>
      </c>
      <c r="AG210" s="164"/>
      <c r="AH210" s="164"/>
      <c r="AI210" s="164"/>
      <c r="AJ210" s="164"/>
      <c r="AK210" s="164"/>
      <c r="AL210" s="164"/>
      <c r="AM210" s="164"/>
      <c r="AN210" s="164"/>
      <c r="AO210" s="164"/>
      <c r="AP210" s="164"/>
      <c r="AQ210" s="164"/>
      <c r="AR210" s="164"/>
      <c r="AS210" s="164"/>
      <c r="AT210" s="164"/>
      <c r="AU210" s="164"/>
      <c r="AV210" s="164"/>
      <c r="AW210" s="164"/>
      <c r="AX210" s="164"/>
      <c r="AY210" s="164"/>
      <c r="AZ210" s="164"/>
      <c r="BA210" s="164"/>
      <c r="BB210" s="164"/>
      <c r="BC210" s="164"/>
      <c r="BD210" s="164"/>
      <c r="BE210" s="164"/>
      <c r="BF210" s="164"/>
      <c r="BG210" s="164"/>
      <c r="BH210" s="164"/>
    </row>
    <row r="211" spans="1:60" outlineLevel="1" x14ac:dyDescent="0.2">
      <c r="A211" s="165"/>
      <c r="B211" s="175"/>
      <c r="C211" s="201" t="s">
        <v>156</v>
      </c>
      <c r="D211" s="180"/>
      <c r="E211" s="185">
        <v>-96</v>
      </c>
      <c r="F211" s="188"/>
      <c r="G211" s="188"/>
      <c r="H211" s="188"/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9"/>
      <c r="U211" s="188"/>
      <c r="V211" s="164"/>
      <c r="W211" s="164"/>
      <c r="X211" s="164"/>
      <c r="Y211" s="164"/>
      <c r="Z211" s="164"/>
      <c r="AA211" s="164"/>
      <c r="AB211" s="164"/>
      <c r="AC211" s="164"/>
      <c r="AD211" s="164"/>
      <c r="AE211" s="164" t="s">
        <v>108</v>
      </c>
      <c r="AF211" s="164">
        <v>1</v>
      </c>
      <c r="AG211" s="164"/>
      <c r="AH211" s="164"/>
      <c r="AI211" s="164"/>
      <c r="AJ211" s="164"/>
      <c r="AK211" s="164"/>
      <c r="AL211" s="164"/>
      <c r="AM211" s="164"/>
      <c r="AN211" s="164"/>
      <c r="AO211" s="164"/>
      <c r="AP211" s="164"/>
      <c r="AQ211" s="164"/>
      <c r="AR211" s="164"/>
      <c r="AS211" s="164"/>
      <c r="AT211" s="164"/>
      <c r="AU211" s="164"/>
      <c r="AV211" s="164"/>
      <c r="AW211" s="164"/>
      <c r="AX211" s="164"/>
      <c r="AY211" s="164"/>
      <c r="AZ211" s="164"/>
      <c r="BA211" s="164"/>
      <c r="BB211" s="164"/>
      <c r="BC211" s="164"/>
      <c r="BD211" s="164"/>
      <c r="BE211" s="164"/>
      <c r="BF211" s="164"/>
      <c r="BG211" s="164"/>
      <c r="BH211" s="164"/>
    </row>
    <row r="212" spans="1:60" outlineLevel="1" x14ac:dyDescent="0.2">
      <c r="A212" s="165"/>
      <c r="B212" s="175"/>
      <c r="C212" s="199" t="s">
        <v>164</v>
      </c>
      <c r="D212" s="178"/>
      <c r="E212" s="183"/>
      <c r="F212" s="188"/>
      <c r="G212" s="188"/>
      <c r="H212" s="188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9"/>
      <c r="U212" s="188"/>
      <c r="V212" s="164"/>
      <c r="W212" s="164"/>
      <c r="X212" s="164"/>
      <c r="Y212" s="164"/>
      <c r="Z212" s="164"/>
      <c r="AA212" s="164"/>
      <c r="AB212" s="164"/>
      <c r="AC212" s="164"/>
      <c r="AD212" s="164"/>
      <c r="AE212" s="164" t="s">
        <v>108</v>
      </c>
      <c r="AF212" s="164">
        <v>0</v>
      </c>
      <c r="AG212" s="164"/>
      <c r="AH212" s="164"/>
      <c r="AI212" s="164"/>
      <c r="AJ212" s="164"/>
      <c r="AK212" s="164"/>
      <c r="AL212" s="164"/>
      <c r="AM212" s="164"/>
      <c r="AN212" s="164"/>
      <c r="AO212" s="164"/>
      <c r="AP212" s="164"/>
      <c r="AQ212" s="164"/>
      <c r="AR212" s="164"/>
      <c r="AS212" s="164"/>
      <c r="AT212" s="164"/>
      <c r="AU212" s="164"/>
      <c r="AV212" s="164"/>
      <c r="AW212" s="164"/>
      <c r="AX212" s="164"/>
      <c r="AY212" s="164"/>
      <c r="AZ212" s="164"/>
      <c r="BA212" s="164"/>
      <c r="BB212" s="164"/>
      <c r="BC212" s="164"/>
      <c r="BD212" s="164"/>
      <c r="BE212" s="164"/>
      <c r="BF212" s="164"/>
      <c r="BG212" s="164"/>
      <c r="BH212" s="164"/>
    </row>
    <row r="213" spans="1:60" outlineLevel="1" x14ac:dyDescent="0.2">
      <c r="A213" s="165"/>
      <c r="B213" s="175"/>
      <c r="C213" s="199" t="s">
        <v>239</v>
      </c>
      <c r="D213" s="178"/>
      <c r="E213" s="183">
        <v>143</v>
      </c>
      <c r="F213" s="188"/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9"/>
      <c r="U213" s="188"/>
      <c r="V213" s="164"/>
      <c r="W213" s="164"/>
      <c r="X213" s="164"/>
      <c r="Y213" s="164"/>
      <c r="Z213" s="164"/>
      <c r="AA213" s="164"/>
      <c r="AB213" s="164"/>
      <c r="AC213" s="164"/>
      <c r="AD213" s="164"/>
      <c r="AE213" s="164" t="s">
        <v>108</v>
      </c>
      <c r="AF213" s="164">
        <v>0</v>
      </c>
      <c r="AG213" s="164"/>
      <c r="AH213" s="164"/>
      <c r="AI213" s="164"/>
      <c r="AJ213" s="164"/>
      <c r="AK213" s="164"/>
      <c r="AL213" s="164"/>
      <c r="AM213" s="164"/>
      <c r="AN213" s="164"/>
      <c r="AO213" s="164"/>
      <c r="AP213" s="164"/>
      <c r="AQ213" s="164"/>
      <c r="AR213" s="164"/>
      <c r="AS213" s="164"/>
      <c r="AT213" s="164"/>
      <c r="AU213" s="164"/>
      <c r="AV213" s="164"/>
      <c r="AW213" s="164"/>
      <c r="AX213" s="164"/>
      <c r="AY213" s="164"/>
      <c r="AZ213" s="164"/>
      <c r="BA213" s="164"/>
      <c r="BB213" s="164"/>
      <c r="BC213" s="164"/>
      <c r="BD213" s="164"/>
      <c r="BE213" s="164"/>
      <c r="BF213" s="164"/>
      <c r="BG213" s="164"/>
      <c r="BH213" s="164"/>
    </row>
    <row r="214" spans="1:60" outlineLevel="1" x14ac:dyDescent="0.2">
      <c r="A214" s="165"/>
      <c r="B214" s="175"/>
      <c r="C214" s="199" t="s">
        <v>240</v>
      </c>
      <c r="D214" s="178"/>
      <c r="E214" s="183">
        <v>-3</v>
      </c>
      <c r="F214" s="188"/>
      <c r="G214" s="188"/>
      <c r="H214" s="188"/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89"/>
      <c r="U214" s="188"/>
      <c r="V214" s="164"/>
      <c r="W214" s="164"/>
      <c r="X214" s="164"/>
      <c r="Y214" s="164"/>
      <c r="Z214" s="164"/>
      <c r="AA214" s="164"/>
      <c r="AB214" s="164"/>
      <c r="AC214" s="164"/>
      <c r="AD214" s="164"/>
      <c r="AE214" s="164" t="s">
        <v>108</v>
      </c>
      <c r="AF214" s="164">
        <v>0</v>
      </c>
      <c r="AG214" s="164"/>
      <c r="AH214" s="164"/>
      <c r="AI214" s="164"/>
      <c r="AJ214" s="164"/>
      <c r="AK214" s="164"/>
      <c r="AL214" s="164"/>
      <c r="AM214" s="164"/>
      <c r="AN214" s="164"/>
      <c r="AO214" s="164"/>
      <c r="AP214" s="164"/>
      <c r="AQ214" s="164"/>
      <c r="AR214" s="164"/>
      <c r="AS214" s="164"/>
      <c r="AT214" s="164"/>
      <c r="AU214" s="164"/>
      <c r="AV214" s="164"/>
      <c r="AW214" s="164"/>
      <c r="AX214" s="164"/>
      <c r="AY214" s="164"/>
      <c r="AZ214" s="164"/>
      <c r="BA214" s="164"/>
      <c r="BB214" s="164"/>
      <c r="BC214" s="164"/>
      <c r="BD214" s="164"/>
      <c r="BE214" s="164"/>
      <c r="BF214" s="164"/>
      <c r="BG214" s="164"/>
      <c r="BH214" s="164"/>
    </row>
    <row r="215" spans="1:60" outlineLevel="1" x14ac:dyDescent="0.2">
      <c r="A215" s="165"/>
      <c r="B215" s="175"/>
      <c r="C215" s="201" t="s">
        <v>156</v>
      </c>
      <c r="D215" s="180"/>
      <c r="E215" s="185">
        <v>140</v>
      </c>
      <c r="F215" s="188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9"/>
      <c r="U215" s="188"/>
      <c r="V215" s="164"/>
      <c r="W215" s="164"/>
      <c r="X215" s="164"/>
      <c r="Y215" s="164"/>
      <c r="Z215" s="164"/>
      <c r="AA215" s="164"/>
      <c r="AB215" s="164"/>
      <c r="AC215" s="164"/>
      <c r="AD215" s="164"/>
      <c r="AE215" s="164" t="s">
        <v>108</v>
      </c>
      <c r="AF215" s="164">
        <v>1</v>
      </c>
      <c r="AG215" s="164"/>
      <c r="AH215" s="164"/>
      <c r="AI215" s="164"/>
      <c r="AJ215" s="164"/>
      <c r="AK215" s="164"/>
      <c r="AL215" s="164"/>
      <c r="AM215" s="164"/>
      <c r="AN215" s="164"/>
      <c r="AO215" s="164"/>
      <c r="AP215" s="164"/>
      <c r="AQ215" s="164"/>
      <c r="AR215" s="164"/>
      <c r="AS215" s="164"/>
      <c r="AT215" s="164"/>
      <c r="AU215" s="164"/>
      <c r="AV215" s="164"/>
      <c r="AW215" s="164"/>
      <c r="AX215" s="164"/>
      <c r="AY215" s="164"/>
      <c r="AZ215" s="164"/>
      <c r="BA215" s="164"/>
      <c r="BB215" s="164"/>
      <c r="BC215" s="164"/>
      <c r="BD215" s="164"/>
      <c r="BE215" s="164"/>
      <c r="BF215" s="164"/>
      <c r="BG215" s="164"/>
      <c r="BH215" s="164"/>
    </row>
    <row r="216" spans="1:60" ht="22.5" outlineLevel="1" x14ac:dyDescent="0.2">
      <c r="A216" s="165">
        <v>32</v>
      </c>
      <c r="B216" s="175" t="s">
        <v>241</v>
      </c>
      <c r="C216" s="198" t="s">
        <v>242</v>
      </c>
      <c r="D216" s="177" t="s">
        <v>111</v>
      </c>
      <c r="E216" s="182">
        <v>-12</v>
      </c>
      <c r="F216" s="188">
        <v>29.2</v>
      </c>
      <c r="G216" s="188">
        <v>-350.4</v>
      </c>
      <c r="H216" s="188">
        <v>29.2</v>
      </c>
      <c r="I216" s="188">
        <f>ROUND(E216*H216,2)</f>
        <v>-350.4</v>
      </c>
      <c r="J216" s="188">
        <v>0</v>
      </c>
      <c r="K216" s="188">
        <f>ROUND(E216*J216,2)</f>
        <v>0</v>
      </c>
      <c r="L216" s="188">
        <v>21</v>
      </c>
      <c r="M216" s="188">
        <f>G216*(1+L216/100)</f>
        <v>-423.98399999999998</v>
      </c>
      <c r="N216" s="188">
        <v>0</v>
      </c>
      <c r="O216" s="188">
        <f>ROUND(E216*N216,2)</f>
        <v>0</v>
      </c>
      <c r="P216" s="188">
        <v>0</v>
      </c>
      <c r="Q216" s="188">
        <f>ROUND(E216*P216,2)</f>
        <v>0</v>
      </c>
      <c r="R216" s="188"/>
      <c r="S216" s="188"/>
      <c r="T216" s="189">
        <v>0</v>
      </c>
      <c r="U216" s="188">
        <f>ROUND(E216*T216,2)</f>
        <v>0</v>
      </c>
      <c r="V216" s="164"/>
      <c r="W216" s="164"/>
      <c r="X216" s="164"/>
      <c r="Y216" s="164"/>
      <c r="Z216" s="164"/>
      <c r="AA216" s="164"/>
      <c r="AB216" s="164"/>
      <c r="AC216" s="164"/>
      <c r="AD216" s="164"/>
      <c r="AE216" s="164" t="s">
        <v>146</v>
      </c>
      <c r="AF216" s="164"/>
      <c r="AG216" s="164"/>
      <c r="AH216" s="164"/>
      <c r="AI216" s="164"/>
      <c r="AJ216" s="164"/>
      <c r="AK216" s="164"/>
      <c r="AL216" s="164"/>
      <c r="AM216" s="164"/>
      <c r="AN216" s="164"/>
      <c r="AO216" s="164"/>
      <c r="AP216" s="164"/>
      <c r="AQ216" s="164"/>
      <c r="AR216" s="164"/>
      <c r="AS216" s="164"/>
      <c r="AT216" s="164"/>
      <c r="AU216" s="164"/>
      <c r="AV216" s="164"/>
      <c r="AW216" s="164"/>
      <c r="AX216" s="164"/>
      <c r="AY216" s="164"/>
      <c r="AZ216" s="164"/>
      <c r="BA216" s="164"/>
      <c r="BB216" s="164"/>
      <c r="BC216" s="164"/>
      <c r="BD216" s="164"/>
      <c r="BE216" s="164"/>
      <c r="BF216" s="164"/>
      <c r="BG216" s="164"/>
      <c r="BH216" s="164"/>
    </row>
    <row r="217" spans="1:60" ht="33.75" outlineLevel="1" x14ac:dyDescent="0.2">
      <c r="A217" s="165"/>
      <c r="B217" s="175"/>
      <c r="C217" s="199" t="s">
        <v>185</v>
      </c>
      <c r="D217" s="178"/>
      <c r="E217" s="183"/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9"/>
      <c r="U217" s="188"/>
      <c r="V217" s="164"/>
      <c r="W217" s="164"/>
      <c r="X217" s="164"/>
      <c r="Y217" s="164"/>
      <c r="Z217" s="164"/>
      <c r="AA217" s="164"/>
      <c r="AB217" s="164"/>
      <c r="AC217" s="164"/>
      <c r="AD217" s="164"/>
      <c r="AE217" s="164" t="s">
        <v>108</v>
      </c>
      <c r="AF217" s="164">
        <v>0</v>
      </c>
      <c r="AG217" s="164"/>
      <c r="AH217" s="164"/>
      <c r="AI217" s="164"/>
      <c r="AJ217" s="164"/>
      <c r="AK217" s="164"/>
      <c r="AL217" s="164"/>
      <c r="AM217" s="164"/>
      <c r="AN217" s="164"/>
      <c r="AO217" s="164"/>
      <c r="AP217" s="164"/>
      <c r="AQ217" s="164"/>
      <c r="AR217" s="164"/>
      <c r="AS217" s="164"/>
      <c r="AT217" s="164"/>
      <c r="AU217" s="164"/>
      <c r="AV217" s="164"/>
      <c r="AW217" s="164"/>
      <c r="AX217" s="164"/>
      <c r="AY217" s="164"/>
      <c r="AZ217" s="164"/>
      <c r="BA217" s="164"/>
      <c r="BB217" s="164"/>
      <c r="BC217" s="164"/>
      <c r="BD217" s="164"/>
      <c r="BE217" s="164"/>
      <c r="BF217" s="164"/>
      <c r="BG217" s="164"/>
      <c r="BH217" s="164"/>
    </row>
    <row r="218" spans="1:60" ht="33.75" outlineLevel="1" x14ac:dyDescent="0.2">
      <c r="A218" s="165"/>
      <c r="B218" s="175"/>
      <c r="C218" s="199" t="s">
        <v>186</v>
      </c>
      <c r="D218" s="178"/>
      <c r="E218" s="183"/>
      <c r="F218" s="188"/>
      <c r="G218" s="188"/>
      <c r="H218" s="188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9"/>
      <c r="U218" s="188"/>
      <c r="V218" s="164"/>
      <c r="W218" s="164"/>
      <c r="X218" s="164"/>
      <c r="Y218" s="164"/>
      <c r="Z218" s="164"/>
      <c r="AA218" s="164"/>
      <c r="AB218" s="164"/>
      <c r="AC218" s="164"/>
      <c r="AD218" s="164"/>
      <c r="AE218" s="164" t="s">
        <v>108</v>
      </c>
      <c r="AF218" s="164">
        <v>0</v>
      </c>
      <c r="AG218" s="164"/>
      <c r="AH218" s="164"/>
      <c r="AI218" s="164"/>
      <c r="AJ218" s="164"/>
      <c r="AK218" s="164"/>
      <c r="AL218" s="164"/>
      <c r="AM218" s="164"/>
      <c r="AN218" s="164"/>
      <c r="AO218" s="164"/>
      <c r="AP218" s="164"/>
      <c r="AQ218" s="164"/>
      <c r="AR218" s="164"/>
      <c r="AS218" s="164"/>
      <c r="AT218" s="164"/>
      <c r="AU218" s="164"/>
      <c r="AV218" s="164"/>
      <c r="AW218" s="164"/>
      <c r="AX218" s="164"/>
      <c r="AY218" s="164"/>
      <c r="AZ218" s="164"/>
      <c r="BA218" s="164"/>
      <c r="BB218" s="164"/>
      <c r="BC218" s="164"/>
      <c r="BD218" s="164"/>
      <c r="BE218" s="164"/>
      <c r="BF218" s="164"/>
      <c r="BG218" s="164"/>
      <c r="BH218" s="164"/>
    </row>
    <row r="219" spans="1:60" ht="22.5" outlineLevel="1" x14ac:dyDescent="0.2">
      <c r="A219" s="165"/>
      <c r="B219" s="175"/>
      <c r="C219" s="199" t="s">
        <v>187</v>
      </c>
      <c r="D219" s="178"/>
      <c r="E219" s="183"/>
      <c r="F219" s="188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9"/>
      <c r="U219" s="188"/>
      <c r="V219" s="164"/>
      <c r="W219" s="164"/>
      <c r="X219" s="164"/>
      <c r="Y219" s="164"/>
      <c r="Z219" s="164"/>
      <c r="AA219" s="164"/>
      <c r="AB219" s="164"/>
      <c r="AC219" s="164"/>
      <c r="AD219" s="164"/>
      <c r="AE219" s="164" t="s">
        <v>108</v>
      </c>
      <c r="AF219" s="164">
        <v>0</v>
      </c>
      <c r="AG219" s="164"/>
      <c r="AH219" s="164"/>
      <c r="AI219" s="164"/>
      <c r="AJ219" s="164"/>
      <c r="AK219" s="164"/>
      <c r="AL219" s="164"/>
      <c r="AM219" s="164"/>
      <c r="AN219" s="164"/>
      <c r="AO219" s="164"/>
      <c r="AP219" s="164"/>
      <c r="AQ219" s="164"/>
      <c r="AR219" s="164"/>
      <c r="AS219" s="164"/>
      <c r="AT219" s="164"/>
      <c r="AU219" s="164"/>
      <c r="AV219" s="164"/>
      <c r="AW219" s="164"/>
      <c r="AX219" s="164"/>
      <c r="AY219" s="164"/>
      <c r="AZ219" s="164"/>
      <c r="BA219" s="164"/>
      <c r="BB219" s="164"/>
      <c r="BC219" s="164"/>
      <c r="BD219" s="164"/>
      <c r="BE219" s="164"/>
      <c r="BF219" s="164"/>
      <c r="BG219" s="164"/>
      <c r="BH219" s="164"/>
    </row>
    <row r="220" spans="1:60" outlineLevel="1" x14ac:dyDescent="0.2">
      <c r="A220" s="165"/>
      <c r="B220" s="175"/>
      <c r="C220" s="199" t="s">
        <v>243</v>
      </c>
      <c r="D220" s="178"/>
      <c r="E220" s="183">
        <v>-54</v>
      </c>
      <c r="F220" s="188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9"/>
      <c r="U220" s="188"/>
      <c r="V220" s="164"/>
      <c r="W220" s="164"/>
      <c r="X220" s="164"/>
      <c r="Y220" s="164"/>
      <c r="Z220" s="164"/>
      <c r="AA220" s="164"/>
      <c r="AB220" s="164"/>
      <c r="AC220" s="164"/>
      <c r="AD220" s="164"/>
      <c r="AE220" s="164" t="s">
        <v>108</v>
      </c>
      <c r="AF220" s="164">
        <v>0</v>
      </c>
      <c r="AG220" s="164"/>
      <c r="AH220" s="164"/>
      <c r="AI220" s="164"/>
      <c r="AJ220" s="164"/>
      <c r="AK220" s="164"/>
      <c r="AL220" s="164"/>
      <c r="AM220" s="164"/>
      <c r="AN220" s="164"/>
      <c r="AO220" s="164"/>
      <c r="AP220" s="164"/>
      <c r="AQ220" s="164"/>
      <c r="AR220" s="164"/>
      <c r="AS220" s="164"/>
      <c r="AT220" s="164"/>
      <c r="AU220" s="164"/>
      <c r="AV220" s="164"/>
      <c r="AW220" s="164"/>
      <c r="AX220" s="164"/>
      <c r="AY220" s="164"/>
      <c r="AZ220" s="164"/>
      <c r="BA220" s="164"/>
      <c r="BB220" s="164"/>
      <c r="BC220" s="164"/>
      <c r="BD220" s="164"/>
      <c r="BE220" s="164"/>
      <c r="BF220" s="164"/>
      <c r="BG220" s="164"/>
      <c r="BH220" s="164"/>
    </row>
    <row r="221" spans="1:60" outlineLevel="1" x14ac:dyDescent="0.2">
      <c r="A221" s="165"/>
      <c r="B221" s="175"/>
      <c r="C221" s="201" t="s">
        <v>156</v>
      </c>
      <c r="D221" s="180"/>
      <c r="E221" s="185">
        <v>-54</v>
      </c>
      <c r="F221" s="188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9"/>
      <c r="U221" s="188"/>
      <c r="V221" s="164"/>
      <c r="W221" s="164"/>
      <c r="X221" s="164"/>
      <c r="Y221" s="164"/>
      <c r="Z221" s="164"/>
      <c r="AA221" s="164"/>
      <c r="AB221" s="164"/>
      <c r="AC221" s="164"/>
      <c r="AD221" s="164"/>
      <c r="AE221" s="164" t="s">
        <v>108</v>
      </c>
      <c r="AF221" s="164">
        <v>1</v>
      </c>
      <c r="AG221" s="164"/>
      <c r="AH221" s="164"/>
      <c r="AI221" s="164"/>
      <c r="AJ221" s="164"/>
      <c r="AK221" s="164"/>
      <c r="AL221" s="164"/>
      <c r="AM221" s="164"/>
      <c r="AN221" s="164"/>
      <c r="AO221" s="164"/>
      <c r="AP221" s="164"/>
      <c r="AQ221" s="164"/>
      <c r="AR221" s="164"/>
      <c r="AS221" s="164"/>
      <c r="AT221" s="164"/>
      <c r="AU221" s="164"/>
      <c r="AV221" s="164"/>
      <c r="AW221" s="164"/>
      <c r="AX221" s="164"/>
      <c r="AY221" s="164"/>
      <c r="AZ221" s="164"/>
      <c r="BA221" s="164"/>
      <c r="BB221" s="164"/>
      <c r="BC221" s="164"/>
      <c r="BD221" s="164"/>
      <c r="BE221" s="164"/>
      <c r="BF221" s="164"/>
      <c r="BG221" s="164"/>
      <c r="BH221" s="164"/>
    </row>
    <row r="222" spans="1:60" outlineLevel="1" x14ac:dyDescent="0.2">
      <c r="A222" s="165"/>
      <c r="B222" s="175"/>
      <c r="C222" s="199" t="s">
        <v>164</v>
      </c>
      <c r="D222" s="178"/>
      <c r="E222" s="183"/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9"/>
      <c r="U222" s="188"/>
      <c r="V222" s="164"/>
      <c r="W222" s="164"/>
      <c r="X222" s="164"/>
      <c r="Y222" s="164"/>
      <c r="Z222" s="164"/>
      <c r="AA222" s="164"/>
      <c r="AB222" s="164"/>
      <c r="AC222" s="164"/>
      <c r="AD222" s="164"/>
      <c r="AE222" s="164" t="s">
        <v>108</v>
      </c>
      <c r="AF222" s="164">
        <v>0</v>
      </c>
      <c r="AG222" s="164"/>
      <c r="AH222" s="164"/>
      <c r="AI222" s="164"/>
      <c r="AJ222" s="164"/>
      <c r="AK222" s="164"/>
      <c r="AL222" s="164"/>
      <c r="AM222" s="164"/>
      <c r="AN222" s="164"/>
      <c r="AO222" s="164"/>
      <c r="AP222" s="164"/>
      <c r="AQ222" s="164"/>
      <c r="AR222" s="164"/>
      <c r="AS222" s="164"/>
      <c r="AT222" s="164"/>
      <c r="AU222" s="164"/>
      <c r="AV222" s="164"/>
      <c r="AW222" s="164"/>
      <c r="AX222" s="164"/>
      <c r="AY222" s="164"/>
      <c r="AZ222" s="164"/>
      <c r="BA222" s="164"/>
      <c r="BB222" s="164"/>
      <c r="BC222" s="164"/>
      <c r="BD222" s="164"/>
      <c r="BE222" s="164"/>
      <c r="BF222" s="164"/>
      <c r="BG222" s="164"/>
      <c r="BH222" s="164"/>
    </row>
    <row r="223" spans="1:60" outlineLevel="1" x14ac:dyDescent="0.2">
      <c r="A223" s="165"/>
      <c r="B223" s="175"/>
      <c r="C223" s="199" t="s">
        <v>244</v>
      </c>
      <c r="D223" s="178"/>
      <c r="E223" s="183">
        <v>42</v>
      </c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9"/>
      <c r="U223" s="188"/>
      <c r="V223" s="164"/>
      <c r="W223" s="164"/>
      <c r="X223" s="164"/>
      <c r="Y223" s="164"/>
      <c r="Z223" s="164"/>
      <c r="AA223" s="164"/>
      <c r="AB223" s="164"/>
      <c r="AC223" s="164"/>
      <c r="AD223" s="164"/>
      <c r="AE223" s="164" t="s">
        <v>108</v>
      </c>
      <c r="AF223" s="164">
        <v>0</v>
      </c>
      <c r="AG223" s="164"/>
      <c r="AH223" s="164"/>
      <c r="AI223" s="164"/>
      <c r="AJ223" s="164"/>
      <c r="AK223" s="164"/>
      <c r="AL223" s="164"/>
      <c r="AM223" s="164"/>
      <c r="AN223" s="164"/>
      <c r="AO223" s="164"/>
      <c r="AP223" s="164"/>
      <c r="AQ223" s="164"/>
      <c r="AR223" s="164"/>
      <c r="AS223" s="164"/>
      <c r="AT223" s="164"/>
      <c r="AU223" s="164"/>
      <c r="AV223" s="164"/>
      <c r="AW223" s="164"/>
      <c r="AX223" s="164"/>
      <c r="AY223" s="164"/>
      <c r="AZ223" s="164"/>
      <c r="BA223" s="164"/>
      <c r="BB223" s="164"/>
      <c r="BC223" s="164"/>
      <c r="BD223" s="164"/>
      <c r="BE223" s="164"/>
      <c r="BF223" s="164"/>
      <c r="BG223" s="164"/>
      <c r="BH223" s="164"/>
    </row>
    <row r="224" spans="1:60" ht="22.5" outlineLevel="1" x14ac:dyDescent="0.2">
      <c r="A224" s="165">
        <v>33</v>
      </c>
      <c r="B224" s="175" t="s">
        <v>245</v>
      </c>
      <c r="C224" s="198" t="s">
        <v>246</v>
      </c>
      <c r="D224" s="177" t="s">
        <v>111</v>
      </c>
      <c r="E224" s="182">
        <v>5</v>
      </c>
      <c r="F224" s="188">
        <v>42.9</v>
      </c>
      <c r="G224" s="188">
        <v>214.5</v>
      </c>
      <c r="H224" s="188">
        <v>42.9</v>
      </c>
      <c r="I224" s="188">
        <f>ROUND(E224*H224,2)</f>
        <v>214.5</v>
      </c>
      <c r="J224" s="188">
        <v>0</v>
      </c>
      <c r="K224" s="188">
        <f>ROUND(E224*J224,2)</f>
        <v>0</v>
      </c>
      <c r="L224" s="188">
        <v>21</v>
      </c>
      <c r="M224" s="188">
        <f>G224*(1+L224/100)</f>
        <v>259.54500000000002</v>
      </c>
      <c r="N224" s="188">
        <v>0</v>
      </c>
      <c r="O224" s="188">
        <f>ROUND(E224*N224,2)</f>
        <v>0</v>
      </c>
      <c r="P224" s="188">
        <v>0</v>
      </c>
      <c r="Q224" s="188">
        <f>ROUND(E224*P224,2)</f>
        <v>0</v>
      </c>
      <c r="R224" s="188"/>
      <c r="S224" s="188"/>
      <c r="T224" s="189">
        <v>0</v>
      </c>
      <c r="U224" s="188">
        <f>ROUND(E224*T224,2)</f>
        <v>0</v>
      </c>
      <c r="V224" s="164"/>
      <c r="W224" s="164"/>
      <c r="X224" s="164"/>
      <c r="Y224" s="164"/>
      <c r="Z224" s="164"/>
      <c r="AA224" s="164"/>
      <c r="AB224" s="164"/>
      <c r="AC224" s="164"/>
      <c r="AD224" s="164"/>
      <c r="AE224" s="164" t="s">
        <v>146</v>
      </c>
      <c r="AF224" s="164"/>
      <c r="AG224" s="164"/>
      <c r="AH224" s="164"/>
      <c r="AI224" s="164"/>
      <c r="AJ224" s="164"/>
      <c r="AK224" s="164"/>
      <c r="AL224" s="164"/>
      <c r="AM224" s="164"/>
      <c r="AN224" s="164"/>
      <c r="AO224" s="164"/>
      <c r="AP224" s="164"/>
      <c r="AQ224" s="164"/>
      <c r="AR224" s="164"/>
      <c r="AS224" s="164"/>
      <c r="AT224" s="164"/>
      <c r="AU224" s="164"/>
      <c r="AV224" s="164"/>
      <c r="AW224" s="164"/>
      <c r="AX224" s="164"/>
      <c r="AY224" s="164"/>
      <c r="AZ224" s="164"/>
      <c r="BA224" s="164"/>
      <c r="BB224" s="164"/>
      <c r="BC224" s="164"/>
      <c r="BD224" s="164"/>
      <c r="BE224" s="164"/>
      <c r="BF224" s="164"/>
      <c r="BG224" s="164"/>
      <c r="BH224" s="164"/>
    </row>
    <row r="225" spans="1:60" ht="33.75" outlineLevel="1" x14ac:dyDescent="0.2">
      <c r="A225" s="165"/>
      <c r="B225" s="175"/>
      <c r="C225" s="199" t="s">
        <v>185</v>
      </c>
      <c r="D225" s="178"/>
      <c r="E225" s="183"/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9"/>
      <c r="U225" s="188"/>
      <c r="V225" s="164"/>
      <c r="W225" s="164"/>
      <c r="X225" s="164"/>
      <c r="Y225" s="164"/>
      <c r="Z225" s="164"/>
      <c r="AA225" s="164"/>
      <c r="AB225" s="164"/>
      <c r="AC225" s="164"/>
      <c r="AD225" s="164"/>
      <c r="AE225" s="164" t="s">
        <v>108</v>
      </c>
      <c r="AF225" s="164">
        <v>0</v>
      </c>
      <c r="AG225" s="164"/>
      <c r="AH225" s="164"/>
      <c r="AI225" s="164"/>
      <c r="AJ225" s="164"/>
      <c r="AK225" s="164"/>
      <c r="AL225" s="164"/>
      <c r="AM225" s="164"/>
      <c r="AN225" s="164"/>
      <c r="AO225" s="164"/>
      <c r="AP225" s="164"/>
      <c r="AQ225" s="164"/>
      <c r="AR225" s="164"/>
      <c r="AS225" s="164"/>
      <c r="AT225" s="164"/>
      <c r="AU225" s="164"/>
      <c r="AV225" s="164"/>
      <c r="AW225" s="164"/>
      <c r="AX225" s="164"/>
      <c r="AY225" s="164"/>
      <c r="AZ225" s="164"/>
      <c r="BA225" s="164"/>
      <c r="BB225" s="164"/>
      <c r="BC225" s="164"/>
      <c r="BD225" s="164"/>
      <c r="BE225" s="164"/>
      <c r="BF225" s="164"/>
      <c r="BG225" s="164"/>
      <c r="BH225" s="164"/>
    </row>
    <row r="226" spans="1:60" ht="33.75" outlineLevel="1" x14ac:dyDescent="0.2">
      <c r="A226" s="165"/>
      <c r="B226" s="175"/>
      <c r="C226" s="199" t="s">
        <v>186</v>
      </c>
      <c r="D226" s="178"/>
      <c r="E226" s="183"/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9"/>
      <c r="U226" s="188"/>
      <c r="V226" s="164"/>
      <c r="W226" s="164"/>
      <c r="X226" s="164"/>
      <c r="Y226" s="164"/>
      <c r="Z226" s="164"/>
      <c r="AA226" s="164"/>
      <c r="AB226" s="164"/>
      <c r="AC226" s="164"/>
      <c r="AD226" s="164"/>
      <c r="AE226" s="164" t="s">
        <v>108</v>
      </c>
      <c r="AF226" s="164">
        <v>0</v>
      </c>
      <c r="AG226" s="164"/>
      <c r="AH226" s="164"/>
      <c r="AI226" s="164"/>
      <c r="AJ226" s="164"/>
      <c r="AK226" s="164"/>
      <c r="AL226" s="164"/>
      <c r="AM226" s="164"/>
      <c r="AN226" s="164"/>
      <c r="AO226" s="164"/>
      <c r="AP226" s="164"/>
      <c r="AQ226" s="164"/>
      <c r="AR226" s="164"/>
      <c r="AS226" s="164"/>
      <c r="AT226" s="164"/>
      <c r="AU226" s="164"/>
      <c r="AV226" s="164"/>
      <c r="AW226" s="164"/>
      <c r="AX226" s="164"/>
      <c r="AY226" s="164"/>
      <c r="AZ226" s="164"/>
      <c r="BA226" s="164"/>
      <c r="BB226" s="164"/>
      <c r="BC226" s="164"/>
      <c r="BD226" s="164"/>
      <c r="BE226" s="164"/>
      <c r="BF226" s="164"/>
      <c r="BG226" s="164"/>
      <c r="BH226" s="164"/>
    </row>
    <row r="227" spans="1:60" ht="22.5" outlineLevel="1" x14ac:dyDescent="0.2">
      <c r="A227" s="165"/>
      <c r="B227" s="175"/>
      <c r="C227" s="199" t="s">
        <v>187</v>
      </c>
      <c r="D227" s="178"/>
      <c r="E227" s="183"/>
      <c r="F227" s="188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9"/>
      <c r="U227" s="188"/>
      <c r="V227" s="164"/>
      <c r="W227" s="164"/>
      <c r="X227" s="164"/>
      <c r="Y227" s="164"/>
      <c r="Z227" s="164"/>
      <c r="AA227" s="164"/>
      <c r="AB227" s="164"/>
      <c r="AC227" s="164"/>
      <c r="AD227" s="164"/>
      <c r="AE227" s="164" t="s">
        <v>108</v>
      </c>
      <c r="AF227" s="164">
        <v>0</v>
      </c>
      <c r="AG227" s="164"/>
      <c r="AH227" s="164"/>
      <c r="AI227" s="164"/>
      <c r="AJ227" s="164"/>
      <c r="AK227" s="164"/>
      <c r="AL227" s="164"/>
      <c r="AM227" s="164"/>
      <c r="AN227" s="164"/>
      <c r="AO227" s="164"/>
      <c r="AP227" s="164"/>
      <c r="AQ227" s="164"/>
      <c r="AR227" s="164"/>
      <c r="AS227" s="164"/>
      <c r="AT227" s="164"/>
      <c r="AU227" s="164"/>
      <c r="AV227" s="164"/>
      <c r="AW227" s="164"/>
      <c r="AX227" s="164"/>
      <c r="AY227" s="164"/>
      <c r="AZ227" s="164"/>
      <c r="BA227" s="164"/>
      <c r="BB227" s="164"/>
      <c r="BC227" s="164"/>
      <c r="BD227" s="164"/>
      <c r="BE227" s="164"/>
      <c r="BF227" s="164"/>
      <c r="BG227" s="164"/>
      <c r="BH227" s="164"/>
    </row>
    <row r="228" spans="1:60" outlineLevel="1" x14ac:dyDescent="0.2">
      <c r="A228" s="165"/>
      <c r="B228" s="175"/>
      <c r="C228" s="199" t="s">
        <v>247</v>
      </c>
      <c r="D228" s="178"/>
      <c r="E228" s="183">
        <v>-4</v>
      </c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9"/>
      <c r="U228" s="188"/>
      <c r="V228" s="164"/>
      <c r="W228" s="164"/>
      <c r="X228" s="164"/>
      <c r="Y228" s="164"/>
      <c r="Z228" s="164"/>
      <c r="AA228" s="164"/>
      <c r="AB228" s="164"/>
      <c r="AC228" s="164"/>
      <c r="AD228" s="164"/>
      <c r="AE228" s="164" t="s">
        <v>108</v>
      </c>
      <c r="AF228" s="164">
        <v>0</v>
      </c>
      <c r="AG228" s="164"/>
      <c r="AH228" s="164"/>
      <c r="AI228" s="164"/>
      <c r="AJ228" s="164"/>
      <c r="AK228" s="164"/>
      <c r="AL228" s="164"/>
      <c r="AM228" s="164"/>
      <c r="AN228" s="164"/>
      <c r="AO228" s="164"/>
      <c r="AP228" s="164"/>
      <c r="AQ228" s="164"/>
      <c r="AR228" s="164"/>
      <c r="AS228" s="164"/>
      <c r="AT228" s="164"/>
      <c r="AU228" s="164"/>
      <c r="AV228" s="164"/>
      <c r="AW228" s="164"/>
      <c r="AX228" s="164"/>
      <c r="AY228" s="164"/>
      <c r="AZ228" s="164"/>
      <c r="BA228" s="164"/>
      <c r="BB228" s="164"/>
      <c r="BC228" s="164"/>
      <c r="BD228" s="164"/>
      <c r="BE228" s="164"/>
      <c r="BF228" s="164"/>
      <c r="BG228" s="164"/>
      <c r="BH228" s="164"/>
    </row>
    <row r="229" spans="1:60" outlineLevel="1" x14ac:dyDescent="0.2">
      <c r="A229" s="165"/>
      <c r="B229" s="175"/>
      <c r="C229" s="201" t="s">
        <v>156</v>
      </c>
      <c r="D229" s="180"/>
      <c r="E229" s="185">
        <v>-4</v>
      </c>
      <c r="F229" s="188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9"/>
      <c r="U229" s="188"/>
      <c r="V229" s="164"/>
      <c r="W229" s="164"/>
      <c r="X229" s="164"/>
      <c r="Y229" s="164"/>
      <c r="Z229" s="164"/>
      <c r="AA229" s="164"/>
      <c r="AB229" s="164"/>
      <c r="AC229" s="164"/>
      <c r="AD229" s="164"/>
      <c r="AE229" s="164" t="s">
        <v>108</v>
      </c>
      <c r="AF229" s="164">
        <v>1</v>
      </c>
      <c r="AG229" s="164"/>
      <c r="AH229" s="164"/>
      <c r="AI229" s="164"/>
      <c r="AJ229" s="164"/>
      <c r="AK229" s="164"/>
      <c r="AL229" s="164"/>
      <c r="AM229" s="164"/>
      <c r="AN229" s="164"/>
      <c r="AO229" s="164"/>
      <c r="AP229" s="164"/>
      <c r="AQ229" s="164"/>
      <c r="AR229" s="164"/>
      <c r="AS229" s="164"/>
      <c r="AT229" s="164"/>
      <c r="AU229" s="164"/>
      <c r="AV229" s="164"/>
      <c r="AW229" s="164"/>
      <c r="AX229" s="164"/>
      <c r="AY229" s="164"/>
      <c r="AZ229" s="164"/>
      <c r="BA229" s="164"/>
      <c r="BB229" s="164"/>
      <c r="BC229" s="164"/>
      <c r="BD229" s="164"/>
      <c r="BE229" s="164"/>
      <c r="BF229" s="164"/>
      <c r="BG229" s="164"/>
      <c r="BH229" s="164"/>
    </row>
    <row r="230" spans="1:60" outlineLevel="1" x14ac:dyDescent="0.2">
      <c r="A230" s="165"/>
      <c r="B230" s="175"/>
      <c r="C230" s="199" t="s">
        <v>164</v>
      </c>
      <c r="D230" s="178"/>
      <c r="E230" s="183"/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89"/>
      <c r="U230" s="188"/>
      <c r="V230" s="164"/>
      <c r="W230" s="164"/>
      <c r="X230" s="164"/>
      <c r="Y230" s="164"/>
      <c r="Z230" s="164"/>
      <c r="AA230" s="164"/>
      <c r="AB230" s="164"/>
      <c r="AC230" s="164"/>
      <c r="AD230" s="164"/>
      <c r="AE230" s="164" t="s">
        <v>108</v>
      </c>
      <c r="AF230" s="164">
        <v>0</v>
      </c>
      <c r="AG230" s="164"/>
      <c r="AH230" s="164"/>
      <c r="AI230" s="164"/>
      <c r="AJ230" s="164"/>
      <c r="AK230" s="164"/>
      <c r="AL230" s="164"/>
      <c r="AM230" s="164"/>
      <c r="AN230" s="164"/>
      <c r="AO230" s="164"/>
      <c r="AP230" s="164"/>
      <c r="AQ230" s="164"/>
      <c r="AR230" s="164"/>
      <c r="AS230" s="164"/>
      <c r="AT230" s="164"/>
      <c r="AU230" s="164"/>
      <c r="AV230" s="164"/>
      <c r="AW230" s="164"/>
      <c r="AX230" s="164"/>
      <c r="AY230" s="164"/>
      <c r="AZ230" s="164"/>
      <c r="BA230" s="164"/>
      <c r="BB230" s="164"/>
      <c r="BC230" s="164"/>
      <c r="BD230" s="164"/>
      <c r="BE230" s="164"/>
      <c r="BF230" s="164"/>
      <c r="BG230" s="164"/>
      <c r="BH230" s="164"/>
    </row>
    <row r="231" spans="1:60" outlineLevel="1" x14ac:dyDescent="0.2">
      <c r="A231" s="165"/>
      <c r="B231" s="175"/>
      <c r="C231" s="199" t="s">
        <v>248</v>
      </c>
      <c r="D231" s="178"/>
      <c r="E231" s="183">
        <v>9</v>
      </c>
      <c r="F231" s="188"/>
      <c r="G231" s="188"/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9"/>
      <c r="U231" s="188"/>
      <c r="V231" s="164"/>
      <c r="W231" s="164"/>
      <c r="X231" s="164"/>
      <c r="Y231" s="164"/>
      <c r="Z231" s="164"/>
      <c r="AA231" s="164"/>
      <c r="AB231" s="164"/>
      <c r="AC231" s="164"/>
      <c r="AD231" s="164"/>
      <c r="AE231" s="164" t="s">
        <v>108</v>
      </c>
      <c r="AF231" s="164">
        <v>0</v>
      </c>
      <c r="AG231" s="164"/>
      <c r="AH231" s="164"/>
      <c r="AI231" s="164"/>
      <c r="AJ231" s="164"/>
      <c r="AK231" s="164"/>
      <c r="AL231" s="164"/>
      <c r="AM231" s="164"/>
      <c r="AN231" s="164"/>
      <c r="AO231" s="164"/>
      <c r="AP231" s="164"/>
      <c r="AQ231" s="164"/>
      <c r="AR231" s="164"/>
      <c r="AS231" s="164"/>
      <c r="AT231" s="164"/>
      <c r="AU231" s="164"/>
      <c r="AV231" s="164"/>
      <c r="AW231" s="164"/>
      <c r="AX231" s="164"/>
      <c r="AY231" s="164"/>
      <c r="AZ231" s="164"/>
      <c r="BA231" s="164"/>
      <c r="BB231" s="164"/>
      <c r="BC231" s="164"/>
      <c r="BD231" s="164"/>
      <c r="BE231" s="164"/>
      <c r="BF231" s="164"/>
      <c r="BG231" s="164"/>
      <c r="BH231" s="164"/>
    </row>
    <row r="232" spans="1:60" ht="22.5" outlineLevel="1" x14ac:dyDescent="0.2">
      <c r="A232" s="165">
        <v>34</v>
      </c>
      <c r="B232" s="175" t="s">
        <v>249</v>
      </c>
      <c r="C232" s="198" t="s">
        <v>250</v>
      </c>
      <c r="D232" s="177" t="s">
        <v>111</v>
      </c>
      <c r="E232" s="182">
        <v>45</v>
      </c>
      <c r="F232" s="188">
        <v>176.2</v>
      </c>
      <c r="G232" s="188">
        <v>7929</v>
      </c>
      <c r="H232" s="188">
        <v>176.2</v>
      </c>
      <c r="I232" s="188">
        <f>ROUND(E232*H232,2)</f>
        <v>7929</v>
      </c>
      <c r="J232" s="188">
        <v>0</v>
      </c>
      <c r="K232" s="188">
        <f>ROUND(E232*J232,2)</f>
        <v>0</v>
      </c>
      <c r="L232" s="188">
        <v>21</v>
      </c>
      <c r="M232" s="188">
        <f>G232*(1+L232/100)</f>
        <v>9594.09</v>
      </c>
      <c r="N232" s="188">
        <v>0</v>
      </c>
      <c r="O232" s="188">
        <f>ROUND(E232*N232,2)</f>
        <v>0</v>
      </c>
      <c r="P232" s="188">
        <v>0</v>
      </c>
      <c r="Q232" s="188">
        <f>ROUND(E232*P232,2)</f>
        <v>0</v>
      </c>
      <c r="R232" s="188"/>
      <c r="S232" s="188"/>
      <c r="T232" s="189">
        <v>0</v>
      </c>
      <c r="U232" s="188">
        <f>ROUND(E232*T232,2)</f>
        <v>0</v>
      </c>
      <c r="V232" s="164"/>
      <c r="W232" s="164"/>
      <c r="X232" s="164"/>
      <c r="Y232" s="164"/>
      <c r="Z232" s="164"/>
      <c r="AA232" s="164"/>
      <c r="AB232" s="164"/>
      <c r="AC232" s="164"/>
      <c r="AD232" s="164"/>
      <c r="AE232" s="164" t="s">
        <v>146</v>
      </c>
      <c r="AF232" s="164"/>
      <c r="AG232" s="164"/>
      <c r="AH232" s="164"/>
      <c r="AI232" s="164"/>
      <c r="AJ232" s="164"/>
      <c r="AK232" s="164"/>
      <c r="AL232" s="164"/>
      <c r="AM232" s="164"/>
      <c r="AN232" s="164"/>
      <c r="AO232" s="164"/>
      <c r="AP232" s="164"/>
      <c r="AQ232" s="164"/>
      <c r="AR232" s="164"/>
      <c r="AS232" s="164"/>
      <c r="AT232" s="164"/>
      <c r="AU232" s="164"/>
      <c r="AV232" s="164"/>
      <c r="AW232" s="164"/>
      <c r="AX232" s="164"/>
      <c r="AY232" s="164"/>
      <c r="AZ232" s="164"/>
      <c r="BA232" s="164"/>
      <c r="BB232" s="164"/>
      <c r="BC232" s="164"/>
      <c r="BD232" s="164"/>
      <c r="BE232" s="164"/>
      <c r="BF232" s="164"/>
      <c r="BG232" s="164"/>
      <c r="BH232" s="164"/>
    </row>
    <row r="233" spans="1:60" ht="33.75" outlineLevel="1" x14ac:dyDescent="0.2">
      <c r="A233" s="165"/>
      <c r="B233" s="175"/>
      <c r="C233" s="199" t="s">
        <v>185</v>
      </c>
      <c r="D233" s="178"/>
      <c r="E233" s="183"/>
      <c r="F233" s="188"/>
      <c r="G233" s="188"/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9"/>
      <c r="U233" s="188"/>
      <c r="V233" s="164"/>
      <c r="W233" s="164"/>
      <c r="X233" s="164"/>
      <c r="Y233" s="164"/>
      <c r="Z233" s="164"/>
      <c r="AA233" s="164"/>
      <c r="AB233" s="164"/>
      <c r="AC233" s="164"/>
      <c r="AD233" s="164"/>
      <c r="AE233" s="164" t="s">
        <v>108</v>
      </c>
      <c r="AF233" s="164">
        <v>0</v>
      </c>
      <c r="AG233" s="164"/>
      <c r="AH233" s="164"/>
      <c r="AI233" s="164"/>
      <c r="AJ233" s="164"/>
      <c r="AK233" s="164"/>
      <c r="AL233" s="164"/>
      <c r="AM233" s="164"/>
      <c r="AN233" s="164"/>
      <c r="AO233" s="164"/>
      <c r="AP233" s="164"/>
      <c r="AQ233" s="164"/>
      <c r="AR233" s="164"/>
      <c r="AS233" s="164"/>
      <c r="AT233" s="164"/>
      <c r="AU233" s="164"/>
      <c r="AV233" s="164"/>
      <c r="AW233" s="164"/>
      <c r="AX233" s="164"/>
      <c r="AY233" s="164"/>
      <c r="AZ233" s="164"/>
      <c r="BA233" s="164"/>
      <c r="BB233" s="164"/>
      <c r="BC233" s="164"/>
      <c r="BD233" s="164"/>
      <c r="BE233" s="164"/>
      <c r="BF233" s="164"/>
      <c r="BG233" s="164"/>
      <c r="BH233" s="164"/>
    </row>
    <row r="234" spans="1:60" ht="33.75" outlineLevel="1" x14ac:dyDescent="0.2">
      <c r="A234" s="165"/>
      <c r="B234" s="175"/>
      <c r="C234" s="199" t="s">
        <v>186</v>
      </c>
      <c r="D234" s="178"/>
      <c r="E234" s="183"/>
      <c r="F234" s="188"/>
      <c r="G234" s="188"/>
      <c r="H234" s="188"/>
      <c r="I234" s="188"/>
      <c r="J234" s="188"/>
      <c r="K234" s="188"/>
      <c r="L234" s="188"/>
      <c r="M234" s="188"/>
      <c r="N234" s="188"/>
      <c r="O234" s="188"/>
      <c r="P234" s="188"/>
      <c r="Q234" s="188"/>
      <c r="R234" s="188"/>
      <c r="S234" s="188"/>
      <c r="T234" s="189"/>
      <c r="U234" s="188"/>
      <c r="V234" s="164"/>
      <c r="W234" s="164"/>
      <c r="X234" s="164"/>
      <c r="Y234" s="164"/>
      <c r="Z234" s="164"/>
      <c r="AA234" s="164"/>
      <c r="AB234" s="164"/>
      <c r="AC234" s="164"/>
      <c r="AD234" s="164"/>
      <c r="AE234" s="164" t="s">
        <v>108</v>
      </c>
      <c r="AF234" s="164">
        <v>0</v>
      </c>
      <c r="AG234" s="164"/>
      <c r="AH234" s="164"/>
      <c r="AI234" s="164"/>
      <c r="AJ234" s="164"/>
      <c r="AK234" s="164"/>
      <c r="AL234" s="164"/>
      <c r="AM234" s="164"/>
      <c r="AN234" s="164"/>
      <c r="AO234" s="164"/>
      <c r="AP234" s="164"/>
      <c r="AQ234" s="164"/>
      <c r="AR234" s="164"/>
      <c r="AS234" s="164"/>
      <c r="AT234" s="164"/>
      <c r="AU234" s="164"/>
      <c r="AV234" s="164"/>
      <c r="AW234" s="164"/>
      <c r="AX234" s="164"/>
      <c r="AY234" s="164"/>
      <c r="AZ234" s="164"/>
      <c r="BA234" s="164"/>
      <c r="BB234" s="164"/>
      <c r="BC234" s="164"/>
      <c r="BD234" s="164"/>
      <c r="BE234" s="164"/>
      <c r="BF234" s="164"/>
      <c r="BG234" s="164"/>
      <c r="BH234" s="164"/>
    </row>
    <row r="235" spans="1:60" ht="22.5" outlineLevel="1" x14ac:dyDescent="0.2">
      <c r="A235" s="165"/>
      <c r="B235" s="175"/>
      <c r="C235" s="199" t="s">
        <v>187</v>
      </c>
      <c r="D235" s="178"/>
      <c r="E235" s="183"/>
      <c r="F235" s="188"/>
      <c r="G235" s="188"/>
      <c r="H235" s="188"/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  <c r="T235" s="189"/>
      <c r="U235" s="188"/>
      <c r="V235" s="164"/>
      <c r="W235" s="164"/>
      <c r="X235" s="164"/>
      <c r="Y235" s="164"/>
      <c r="Z235" s="164"/>
      <c r="AA235" s="164"/>
      <c r="AB235" s="164"/>
      <c r="AC235" s="164"/>
      <c r="AD235" s="164"/>
      <c r="AE235" s="164" t="s">
        <v>108</v>
      </c>
      <c r="AF235" s="164">
        <v>0</v>
      </c>
      <c r="AG235" s="164"/>
      <c r="AH235" s="164"/>
      <c r="AI235" s="164"/>
      <c r="AJ235" s="164"/>
      <c r="AK235" s="164"/>
      <c r="AL235" s="164"/>
      <c r="AM235" s="164"/>
      <c r="AN235" s="164"/>
      <c r="AO235" s="164"/>
      <c r="AP235" s="164"/>
      <c r="AQ235" s="164"/>
      <c r="AR235" s="164"/>
      <c r="AS235" s="164"/>
      <c r="AT235" s="164"/>
      <c r="AU235" s="164"/>
      <c r="AV235" s="164"/>
      <c r="AW235" s="164"/>
      <c r="AX235" s="164"/>
      <c r="AY235" s="164"/>
      <c r="AZ235" s="164"/>
      <c r="BA235" s="164"/>
      <c r="BB235" s="164"/>
      <c r="BC235" s="164"/>
      <c r="BD235" s="164"/>
      <c r="BE235" s="164"/>
      <c r="BF235" s="164"/>
      <c r="BG235" s="164"/>
      <c r="BH235" s="164"/>
    </row>
    <row r="236" spans="1:60" outlineLevel="1" x14ac:dyDescent="0.2">
      <c r="A236" s="165"/>
      <c r="B236" s="175"/>
      <c r="C236" s="199" t="s">
        <v>161</v>
      </c>
      <c r="D236" s="178"/>
      <c r="E236" s="183"/>
      <c r="F236" s="188"/>
      <c r="G236" s="188"/>
      <c r="H236" s="188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  <c r="T236" s="189"/>
      <c r="U236" s="188"/>
      <c r="V236" s="164"/>
      <c r="W236" s="164"/>
      <c r="X236" s="164"/>
      <c r="Y236" s="164"/>
      <c r="Z236" s="164"/>
      <c r="AA236" s="164"/>
      <c r="AB236" s="164"/>
      <c r="AC236" s="164"/>
      <c r="AD236" s="164"/>
      <c r="AE236" s="164" t="s">
        <v>108</v>
      </c>
      <c r="AF236" s="164">
        <v>0</v>
      </c>
      <c r="AG236" s="164"/>
      <c r="AH236" s="164"/>
      <c r="AI236" s="164"/>
      <c r="AJ236" s="164"/>
      <c r="AK236" s="164"/>
      <c r="AL236" s="164"/>
      <c r="AM236" s="164"/>
      <c r="AN236" s="164"/>
      <c r="AO236" s="164"/>
      <c r="AP236" s="164"/>
      <c r="AQ236" s="164"/>
      <c r="AR236" s="164"/>
      <c r="AS236" s="164"/>
      <c r="AT236" s="164"/>
      <c r="AU236" s="164"/>
      <c r="AV236" s="164"/>
      <c r="AW236" s="164"/>
      <c r="AX236" s="164"/>
      <c r="AY236" s="164"/>
      <c r="AZ236" s="164"/>
      <c r="BA236" s="164"/>
      <c r="BB236" s="164"/>
      <c r="BC236" s="164"/>
      <c r="BD236" s="164"/>
      <c r="BE236" s="164"/>
      <c r="BF236" s="164"/>
      <c r="BG236" s="164"/>
      <c r="BH236" s="164"/>
    </row>
    <row r="237" spans="1:60" outlineLevel="1" x14ac:dyDescent="0.2">
      <c r="A237" s="165"/>
      <c r="B237" s="175"/>
      <c r="C237" s="199" t="s">
        <v>251</v>
      </c>
      <c r="D237" s="178"/>
      <c r="E237" s="183">
        <v>-96</v>
      </c>
      <c r="F237" s="188"/>
      <c r="G237" s="188"/>
      <c r="H237" s="188"/>
      <c r="I237" s="188"/>
      <c r="J237" s="188"/>
      <c r="K237" s="188"/>
      <c r="L237" s="188"/>
      <c r="M237" s="188"/>
      <c r="N237" s="188"/>
      <c r="O237" s="188"/>
      <c r="P237" s="188"/>
      <c r="Q237" s="188"/>
      <c r="R237" s="188"/>
      <c r="S237" s="188"/>
      <c r="T237" s="189"/>
      <c r="U237" s="188"/>
      <c r="V237" s="164"/>
      <c r="W237" s="164"/>
      <c r="X237" s="164"/>
      <c r="Y237" s="164"/>
      <c r="Z237" s="164"/>
      <c r="AA237" s="164"/>
      <c r="AB237" s="164"/>
      <c r="AC237" s="164"/>
      <c r="AD237" s="164"/>
      <c r="AE237" s="164" t="s">
        <v>108</v>
      </c>
      <c r="AF237" s="164">
        <v>0</v>
      </c>
      <c r="AG237" s="164"/>
      <c r="AH237" s="164"/>
      <c r="AI237" s="164"/>
      <c r="AJ237" s="164"/>
      <c r="AK237" s="164"/>
      <c r="AL237" s="164"/>
      <c r="AM237" s="164"/>
      <c r="AN237" s="164"/>
      <c r="AO237" s="164"/>
      <c r="AP237" s="164"/>
      <c r="AQ237" s="164"/>
      <c r="AR237" s="164"/>
      <c r="AS237" s="164"/>
      <c r="AT237" s="164"/>
      <c r="AU237" s="164"/>
      <c r="AV237" s="164"/>
      <c r="AW237" s="164"/>
      <c r="AX237" s="164"/>
      <c r="AY237" s="164"/>
      <c r="AZ237" s="164"/>
      <c r="BA237" s="164"/>
      <c r="BB237" s="164"/>
      <c r="BC237" s="164"/>
      <c r="BD237" s="164"/>
      <c r="BE237" s="164"/>
      <c r="BF237" s="164"/>
      <c r="BG237" s="164"/>
      <c r="BH237" s="164"/>
    </row>
    <row r="238" spans="1:60" outlineLevel="1" x14ac:dyDescent="0.2">
      <c r="A238" s="165"/>
      <c r="B238" s="175"/>
      <c r="C238" s="199" t="s">
        <v>170</v>
      </c>
      <c r="D238" s="178"/>
      <c r="E238" s="183"/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9"/>
      <c r="U238" s="188"/>
      <c r="V238" s="164"/>
      <c r="W238" s="164"/>
      <c r="X238" s="164"/>
      <c r="Y238" s="164"/>
      <c r="Z238" s="164"/>
      <c r="AA238" s="164"/>
      <c r="AB238" s="164"/>
      <c r="AC238" s="164"/>
      <c r="AD238" s="164"/>
      <c r="AE238" s="164" t="s">
        <v>108</v>
      </c>
      <c r="AF238" s="164">
        <v>0</v>
      </c>
      <c r="AG238" s="164"/>
      <c r="AH238" s="164"/>
      <c r="AI238" s="164"/>
      <c r="AJ238" s="164"/>
      <c r="AK238" s="164"/>
      <c r="AL238" s="164"/>
      <c r="AM238" s="164"/>
      <c r="AN238" s="164"/>
      <c r="AO238" s="164"/>
      <c r="AP238" s="164"/>
      <c r="AQ238" s="164"/>
      <c r="AR238" s="164"/>
      <c r="AS238" s="164"/>
      <c r="AT238" s="164"/>
      <c r="AU238" s="164"/>
      <c r="AV238" s="164"/>
      <c r="AW238" s="164"/>
      <c r="AX238" s="164"/>
      <c r="AY238" s="164"/>
      <c r="AZ238" s="164"/>
      <c r="BA238" s="164"/>
      <c r="BB238" s="164"/>
      <c r="BC238" s="164"/>
      <c r="BD238" s="164"/>
      <c r="BE238" s="164"/>
      <c r="BF238" s="164"/>
      <c r="BG238" s="164"/>
      <c r="BH238" s="164"/>
    </row>
    <row r="239" spans="1:60" outlineLevel="1" x14ac:dyDescent="0.2">
      <c r="A239" s="165"/>
      <c r="B239" s="175"/>
      <c r="C239" s="201" t="s">
        <v>156</v>
      </c>
      <c r="D239" s="180"/>
      <c r="E239" s="185">
        <v>-96</v>
      </c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9"/>
      <c r="U239" s="188"/>
      <c r="V239" s="164"/>
      <c r="W239" s="164"/>
      <c r="X239" s="164"/>
      <c r="Y239" s="164"/>
      <c r="Z239" s="164"/>
      <c r="AA239" s="164"/>
      <c r="AB239" s="164"/>
      <c r="AC239" s="164"/>
      <c r="AD239" s="164"/>
      <c r="AE239" s="164" t="s">
        <v>108</v>
      </c>
      <c r="AF239" s="164">
        <v>1</v>
      </c>
      <c r="AG239" s="164"/>
      <c r="AH239" s="164"/>
      <c r="AI239" s="164"/>
      <c r="AJ239" s="164"/>
      <c r="AK239" s="164"/>
      <c r="AL239" s="164"/>
      <c r="AM239" s="164"/>
      <c r="AN239" s="164"/>
      <c r="AO239" s="164"/>
      <c r="AP239" s="164"/>
      <c r="AQ239" s="164"/>
      <c r="AR239" s="164"/>
      <c r="AS239" s="164"/>
      <c r="AT239" s="164"/>
      <c r="AU239" s="164"/>
      <c r="AV239" s="164"/>
      <c r="AW239" s="164"/>
      <c r="AX239" s="164"/>
      <c r="AY239" s="164"/>
      <c r="AZ239" s="164"/>
      <c r="BA239" s="164"/>
      <c r="BB239" s="164"/>
      <c r="BC239" s="164"/>
      <c r="BD239" s="164"/>
      <c r="BE239" s="164"/>
      <c r="BF239" s="164"/>
      <c r="BG239" s="164"/>
      <c r="BH239" s="164"/>
    </row>
    <row r="240" spans="1:60" outlineLevel="1" x14ac:dyDescent="0.2">
      <c r="A240" s="165"/>
      <c r="B240" s="175"/>
      <c r="C240" s="199" t="s">
        <v>252</v>
      </c>
      <c r="D240" s="178"/>
      <c r="E240" s="183">
        <v>-12</v>
      </c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  <c r="T240" s="189"/>
      <c r="U240" s="188"/>
      <c r="V240" s="164"/>
      <c r="W240" s="164"/>
      <c r="X240" s="164"/>
      <c r="Y240" s="164"/>
      <c r="Z240" s="164"/>
      <c r="AA240" s="164"/>
      <c r="AB240" s="164"/>
      <c r="AC240" s="164"/>
      <c r="AD240" s="164"/>
      <c r="AE240" s="164" t="s">
        <v>108</v>
      </c>
      <c r="AF240" s="164">
        <v>0</v>
      </c>
      <c r="AG240" s="164"/>
      <c r="AH240" s="164"/>
      <c r="AI240" s="164"/>
      <c r="AJ240" s="164"/>
      <c r="AK240" s="164"/>
      <c r="AL240" s="164"/>
      <c r="AM240" s="164"/>
      <c r="AN240" s="164"/>
      <c r="AO240" s="164"/>
      <c r="AP240" s="164"/>
      <c r="AQ240" s="164"/>
      <c r="AR240" s="164"/>
      <c r="AS240" s="164"/>
      <c r="AT240" s="164"/>
      <c r="AU240" s="164"/>
      <c r="AV240" s="164"/>
      <c r="AW240" s="164"/>
      <c r="AX240" s="164"/>
      <c r="AY240" s="164"/>
      <c r="AZ240" s="164"/>
      <c r="BA240" s="164"/>
      <c r="BB240" s="164"/>
      <c r="BC240" s="164"/>
      <c r="BD240" s="164"/>
      <c r="BE240" s="164"/>
      <c r="BF240" s="164"/>
      <c r="BG240" s="164"/>
      <c r="BH240" s="164"/>
    </row>
    <row r="241" spans="1:60" outlineLevel="1" x14ac:dyDescent="0.2">
      <c r="A241" s="165"/>
      <c r="B241" s="175"/>
      <c r="C241" s="201" t="s">
        <v>156</v>
      </c>
      <c r="D241" s="180"/>
      <c r="E241" s="185">
        <v>-12</v>
      </c>
      <c r="F241" s="188"/>
      <c r="G241" s="188"/>
      <c r="H241" s="188"/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  <c r="T241" s="189"/>
      <c r="U241" s="188"/>
      <c r="V241" s="164"/>
      <c r="W241" s="164"/>
      <c r="X241" s="164"/>
      <c r="Y241" s="164"/>
      <c r="Z241" s="164"/>
      <c r="AA241" s="164"/>
      <c r="AB241" s="164"/>
      <c r="AC241" s="164"/>
      <c r="AD241" s="164"/>
      <c r="AE241" s="164" t="s">
        <v>108</v>
      </c>
      <c r="AF241" s="164">
        <v>1</v>
      </c>
      <c r="AG241" s="164"/>
      <c r="AH241" s="164"/>
      <c r="AI241" s="164"/>
      <c r="AJ241" s="164"/>
      <c r="AK241" s="164"/>
      <c r="AL241" s="164"/>
      <c r="AM241" s="164"/>
      <c r="AN241" s="164"/>
      <c r="AO241" s="164"/>
      <c r="AP241" s="164"/>
      <c r="AQ241" s="164"/>
      <c r="AR241" s="164"/>
      <c r="AS241" s="164"/>
      <c r="AT241" s="164"/>
      <c r="AU241" s="164"/>
      <c r="AV241" s="164"/>
      <c r="AW241" s="164"/>
      <c r="AX241" s="164"/>
      <c r="AY241" s="164"/>
      <c r="AZ241" s="164"/>
      <c r="BA241" s="164"/>
      <c r="BB241" s="164"/>
      <c r="BC241" s="164"/>
      <c r="BD241" s="164"/>
      <c r="BE241" s="164"/>
      <c r="BF241" s="164"/>
      <c r="BG241" s="164"/>
      <c r="BH241" s="164"/>
    </row>
    <row r="242" spans="1:60" outlineLevel="1" x14ac:dyDescent="0.2">
      <c r="A242" s="165"/>
      <c r="B242" s="175"/>
      <c r="C242" s="199" t="s">
        <v>164</v>
      </c>
      <c r="D242" s="178"/>
      <c r="E242" s="183"/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9"/>
      <c r="U242" s="188"/>
      <c r="V242" s="164"/>
      <c r="W242" s="164"/>
      <c r="X242" s="164"/>
      <c r="Y242" s="164"/>
      <c r="Z242" s="164"/>
      <c r="AA242" s="164"/>
      <c r="AB242" s="164"/>
      <c r="AC242" s="164"/>
      <c r="AD242" s="164"/>
      <c r="AE242" s="164" t="s">
        <v>108</v>
      </c>
      <c r="AF242" s="164">
        <v>0</v>
      </c>
      <c r="AG242" s="164"/>
      <c r="AH242" s="164"/>
      <c r="AI242" s="164"/>
      <c r="AJ242" s="164"/>
      <c r="AK242" s="164"/>
      <c r="AL242" s="164"/>
      <c r="AM242" s="164"/>
      <c r="AN242" s="164"/>
      <c r="AO242" s="164"/>
      <c r="AP242" s="164"/>
      <c r="AQ242" s="164"/>
      <c r="AR242" s="164"/>
      <c r="AS242" s="164"/>
      <c r="AT242" s="164"/>
      <c r="AU242" s="164"/>
      <c r="AV242" s="164"/>
      <c r="AW242" s="164"/>
      <c r="AX242" s="164"/>
      <c r="AY242" s="164"/>
      <c r="AZ242" s="164"/>
      <c r="BA242" s="164"/>
      <c r="BB242" s="164"/>
      <c r="BC242" s="164"/>
      <c r="BD242" s="164"/>
      <c r="BE242" s="164"/>
      <c r="BF242" s="164"/>
      <c r="BG242" s="164"/>
      <c r="BH242" s="164"/>
    </row>
    <row r="243" spans="1:60" outlineLevel="1" x14ac:dyDescent="0.2">
      <c r="A243" s="165"/>
      <c r="B243" s="175"/>
      <c r="C243" s="199" t="s">
        <v>253</v>
      </c>
      <c r="D243" s="178"/>
      <c r="E243" s="183">
        <v>137</v>
      </c>
      <c r="F243" s="188"/>
      <c r="G243" s="188"/>
      <c r="H243" s="188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9"/>
      <c r="U243" s="188"/>
      <c r="V243" s="164"/>
      <c r="W243" s="164"/>
      <c r="X243" s="164"/>
      <c r="Y243" s="164"/>
      <c r="Z243" s="164"/>
      <c r="AA243" s="164"/>
      <c r="AB243" s="164"/>
      <c r="AC243" s="164"/>
      <c r="AD243" s="164"/>
      <c r="AE243" s="164" t="s">
        <v>108</v>
      </c>
      <c r="AF243" s="164">
        <v>0</v>
      </c>
      <c r="AG243" s="164"/>
      <c r="AH243" s="164"/>
      <c r="AI243" s="164"/>
      <c r="AJ243" s="164"/>
      <c r="AK243" s="164"/>
      <c r="AL243" s="164"/>
      <c r="AM243" s="164"/>
      <c r="AN243" s="164"/>
      <c r="AO243" s="164"/>
      <c r="AP243" s="164"/>
      <c r="AQ243" s="164"/>
      <c r="AR243" s="164"/>
      <c r="AS243" s="164"/>
      <c r="AT243" s="164"/>
      <c r="AU243" s="164"/>
      <c r="AV243" s="164"/>
      <c r="AW243" s="164"/>
      <c r="AX243" s="164"/>
      <c r="AY243" s="164"/>
      <c r="AZ243" s="164"/>
      <c r="BA243" s="164"/>
      <c r="BB243" s="164"/>
      <c r="BC243" s="164"/>
      <c r="BD243" s="164"/>
      <c r="BE243" s="164"/>
      <c r="BF243" s="164"/>
      <c r="BG243" s="164"/>
      <c r="BH243" s="164"/>
    </row>
    <row r="244" spans="1:60" outlineLevel="1" x14ac:dyDescent="0.2">
      <c r="A244" s="165"/>
      <c r="B244" s="175"/>
      <c r="C244" s="199" t="s">
        <v>254</v>
      </c>
      <c r="D244" s="178"/>
      <c r="E244" s="183">
        <v>27</v>
      </c>
      <c r="F244" s="188"/>
      <c r="G244" s="188"/>
      <c r="H244" s="188"/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  <c r="T244" s="189"/>
      <c r="U244" s="188"/>
      <c r="V244" s="164"/>
      <c r="W244" s="164"/>
      <c r="X244" s="164"/>
      <c r="Y244" s="164"/>
      <c r="Z244" s="164"/>
      <c r="AA244" s="164"/>
      <c r="AB244" s="164"/>
      <c r="AC244" s="164"/>
      <c r="AD244" s="164"/>
      <c r="AE244" s="164" t="s">
        <v>108</v>
      </c>
      <c r="AF244" s="164">
        <v>0</v>
      </c>
      <c r="AG244" s="164"/>
      <c r="AH244" s="164"/>
      <c r="AI244" s="164"/>
      <c r="AJ244" s="164"/>
      <c r="AK244" s="164"/>
      <c r="AL244" s="164"/>
      <c r="AM244" s="164"/>
      <c r="AN244" s="164"/>
      <c r="AO244" s="164"/>
      <c r="AP244" s="164"/>
      <c r="AQ244" s="164"/>
      <c r="AR244" s="164"/>
      <c r="AS244" s="164"/>
      <c r="AT244" s="164"/>
      <c r="AU244" s="164"/>
      <c r="AV244" s="164"/>
      <c r="AW244" s="164"/>
      <c r="AX244" s="164"/>
      <c r="AY244" s="164"/>
      <c r="AZ244" s="164"/>
      <c r="BA244" s="164"/>
      <c r="BB244" s="164"/>
      <c r="BC244" s="164"/>
      <c r="BD244" s="164"/>
      <c r="BE244" s="164"/>
      <c r="BF244" s="164"/>
      <c r="BG244" s="164"/>
      <c r="BH244" s="164"/>
    </row>
    <row r="245" spans="1:60" outlineLevel="1" x14ac:dyDescent="0.2">
      <c r="A245" s="165"/>
      <c r="B245" s="175"/>
      <c r="C245" s="199" t="s">
        <v>172</v>
      </c>
      <c r="D245" s="178"/>
      <c r="E245" s="183">
        <v>-11</v>
      </c>
      <c r="F245" s="188"/>
      <c r="G245" s="188"/>
      <c r="H245" s="188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9"/>
      <c r="U245" s="188"/>
      <c r="V245" s="164"/>
      <c r="W245" s="164"/>
      <c r="X245" s="164"/>
      <c r="Y245" s="164"/>
      <c r="Z245" s="164"/>
      <c r="AA245" s="164"/>
      <c r="AB245" s="164"/>
      <c r="AC245" s="164"/>
      <c r="AD245" s="164"/>
      <c r="AE245" s="164" t="s">
        <v>108</v>
      </c>
      <c r="AF245" s="164">
        <v>0</v>
      </c>
      <c r="AG245" s="164"/>
      <c r="AH245" s="164"/>
      <c r="AI245" s="164"/>
      <c r="AJ245" s="164"/>
      <c r="AK245" s="164"/>
      <c r="AL245" s="164"/>
      <c r="AM245" s="164"/>
      <c r="AN245" s="164"/>
      <c r="AO245" s="164"/>
      <c r="AP245" s="164"/>
      <c r="AQ245" s="164"/>
      <c r="AR245" s="164"/>
      <c r="AS245" s="164"/>
      <c r="AT245" s="164"/>
      <c r="AU245" s="164"/>
      <c r="AV245" s="164"/>
      <c r="AW245" s="164"/>
      <c r="AX245" s="164"/>
      <c r="AY245" s="164"/>
      <c r="AZ245" s="164"/>
      <c r="BA245" s="164"/>
      <c r="BB245" s="164"/>
      <c r="BC245" s="164"/>
      <c r="BD245" s="164"/>
      <c r="BE245" s="164"/>
      <c r="BF245" s="164"/>
      <c r="BG245" s="164"/>
      <c r="BH245" s="164"/>
    </row>
    <row r="246" spans="1:60" ht="22.5" outlineLevel="1" x14ac:dyDescent="0.2">
      <c r="A246" s="165">
        <v>35</v>
      </c>
      <c r="B246" s="175" t="s">
        <v>255</v>
      </c>
      <c r="C246" s="198" t="s">
        <v>256</v>
      </c>
      <c r="D246" s="177" t="s">
        <v>111</v>
      </c>
      <c r="E246" s="182">
        <v>-30</v>
      </c>
      <c r="F246" s="188">
        <v>203.6</v>
      </c>
      <c r="G246" s="188">
        <v>-6108</v>
      </c>
      <c r="H246" s="188">
        <v>203.6</v>
      </c>
      <c r="I246" s="188">
        <f>ROUND(E246*H246,2)</f>
        <v>-6108</v>
      </c>
      <c r="J246" s="188">
        <v>0</v>
      </c>
      <c r="K246" s="188">
        <f>ROUND(E246*J246,2)</f>
        <v>0</v>
      </c>
      <c r="L246" s="188">
        <v>21</v>
      </c>
      <c r="M246" s="188">
        <f>G246*(1+L246/100)</f>
        <v>-7390.6799999999994</v>
      </c>
      <c r="N246" s="188">
        <v>0</v>
      </c>
      <c r="O246" s="188">
        <f>ROUND(E246*N246,2)</f>
        <v>0</v>
      </c>
      <c r="P246" s="188">
        <v>0</v>
      </c>
      <c r="Q246" s="188">
        <f>ROUND(E246*P246,2)</f>
        <v>0</v>
      </c>
      <c r="R246" s="188"/>
      <c r="S246" s="188"/>
      <c r="T246" s="189">
        <v>0</v>
      </c>
      <c r="U246" s="188">
        <f>ROUND(E246*T246,2)</f>
        <v>0</v>
      </c>
      <c r="V246" s="164"/>
      <c r="W246" s="164"/>
      <c r="X246" s="164"/>
      <c r="Y246" s="164"/>
      <c r="Z246" s="164"/>
      <c r="AA246" s="164"/>
      <c r="AB246" s="164"/>
      <c r="AC246" s="164"/>
      <c r="AD246" s="164"/>
      <c r="AE246" s="164" t="s">
        <v>146</v>
      </c>
      <c r="AF246" s="164"/>
      <c r="AG246" s="164"/>
      <c r="AH246" s="164"/>
      <c r="AI246" s="164"/>
      <c r="AJ246" s="164"/>
      <c r="AK246" s="164"/>
      <c r="AL246" s="164"/>
      <c r="AM246" s="164"/>
      <c r="AN246" s="164"/>
      <c r="AO246" s="164"/>
      <c r="AP246" s="164"/>
      <c r="AQ246" s="164"/>
      <c r="AR246" s="164"/>
      <c r="AS246" s="164"/>
      <c r="AT246" s="164"/>
      <c r="AU246" s="164"/>
      <c r="AV246" s="164"/>
      <c r="AW246" s="164"/>
      <c r="AX246" s="164"/>
      <c r="AY246" s="164"/>
      <c r="AZ246" s="164"/>
      <c r="BA246" s="164"/>
      <c r="BB246" s="164"/>
      <c r="BC246" s="164"/>
      <c r="BD246" s="164"/>
      <c r="BE246" s="164"/>
      <c r="BF246" s="164"/>
      <c r="BG246" s="164"/>
      <c r="BH246" s="164"/>
    </row>
    <row r="247" spans="1:60" ht="33.75" outlineLevel="1" x14ac:dyDescent="0.2">
      <c r="A247" s="165"/>
      <c r="B247" s="175"/>
      <c r="C247" s="199" t="s">
        <v>185</v>
      </c>
      <c r="D247" s="178"/>
      <c r="E247" s="183"/>
      <c r="F247" s="188"/>
      <c r="G247" s="188"/>
      <c r="H247" s="188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9"/>
      <c r="U247" s="188"/>
      <c r="V247" s="164"/>
      <c r="W247" s="164"/>
      <c r="X247" s="164"/>
      <c r="Y247" s="164"/>
      <c r="Z247" s="164"/>
      <c r="AA247" s="164"/>
      <c r="AB247" s="164"/>
      <c r="AC247" s="164"/>
      <c r="AD247" s="164"/>
      <c r="AE247" s="164" t="s">
        <v>108</v>
      </c>
      <c r="AF247" s="164">
        <v>0</v>
      </c>
      <c r="AG247" s="164"/>
      <c r="AH247" s="164"/>
      <c r="AI247" s="164"/>
      <c r="AJ247" s="164"/>
      <c r="AK247" s="164"/>
      <c r="AL247" s="164"/>
      <c r="AM247" s="164"/>
      <c r="AN247" s="164"/>
      <c r="AO247" s="164"/>
      <c r="AP247" s="164"/>
      <c r="AQ247" s="164"/>
      <c r="AR247" s="164"/>
      <c r="AS247" s="164"/>
      <c r="AT247" s="164"/>
      <c r="AU247" s="164"/>
      <c r="AV247" s="164"/>
      <c r="AW247" s="164"/>
      <c r="AX247" s="164"/>
      <c r="AY247" s="164"/>
      <c r="AZ247" s="164"/>
      <c r="BA247" s="164"/>
      <c r="BB247" s="164"/>
      <c r="BC247" s="164"/>
      <c r="BD247" s="164"/>
      <c r="BE247" s="164"/>
      <c r="BF247" s="164"/>
      <c r="BG247" s="164"/>
      <c r="BH247" s="164"/>
    </row>
    <row r="248" spans="1:60" ht="33.75" outlineLevel="1" x14ac:dyDescent="0.2">
      <c r="A248" s="165"/>
      <c r="B248" s="175"/>
      <c r="C248" s="199" t="s">
        <v>186</v>
      </c>
      <c r="D248" s="178"/>
      <c r="E248" s="183"/>
      <c r="F248" s="188"/>
      <c r="G248" s="188"/>
      <c r="H248" s="188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9"/>
      <c r="U248" s="188"/>
      <c r="V248" s="164"/>
      <c r="W248" s="164"/>
      <c r="X248" s="164"/>
      <c r="Y248" s="164"/>
      <c r="Z248" s="164"/>
      <c r="AA248" s="164"/>
      <c r="AB248" s="164"/>
      <c r="AC248" s="164"/>
      <c r="AD248" s="164"/>
      <c r="AE248" s="164" t="s">
        <v>108</v>
      </c>
      <c r="AF248" s="164">
        <v>0</v>
      </c>
      <c r="AG248" s="164"/>
      <c r="AH248" s="164"/>
      <c r="AI248" s="164"/>
      <c r="AJ248" s="164"/>
      <c r="AK248" s="164"/>
      <c r="AL248" s="164"/>
      <c r="AM248" s="164"/>
      <c r="AN248" s="164"/>
      <c r="AO248" s="164"/>
      <c r="AP248" s="164"/>
      <c r="AQ248" s="164"/>
      <c r="AR248" s="164"/>
      <c r="AS248" s="164"/>
      <c r="AT248" s="164"/>
      <c r="AU248" s="164"/>
      <c r="AV248" s="164"/>
      <c r="AW248" s="164"/>
      <c r="AX248" s="164"/>
      <c r="AY248" s="164"/>
      <c r="AZ248" s="164"/>
      <c r="BA248" s="164"/>
      <c r="BB248" s="164"/>
      <c r="BC248" s="164"/>
      <c r="BD248" s="164"/>
      <c r="BE248" s="164"/>
      <c r="BF248" s="164"/>
      <c r="BG248" s="164"/>
      <c r="BH248" s="164"/>
    </row>
    <row r="249" spans="1:60" ht="22.5" outlineLevel="1" x14ac:dyDescent="0.2">
      <c r="A249" s="165"/>
      <c r="B249" s="175"/>
      <c r="C249" s="199" t="s">
        <v>187</v>
      </c>
      <c r="D249" s="178"/>
      <c r="E249" s="183"/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89"/>
      <c r="U249" s="188"/>
      <c r="V249" s="164"/>
      <c r="W249" s="164"/>
      <c r="X249" s="164"/>
      <c r="Y249" s="164"/>
      <c r="Z249" s="164"/>
      <c r="AA249" s="164"/>
      <c r="AB249" s="164"/>
      <c r="AC249" s="164"/>
      <c r="AD249" s="164"/>
      <c r="AE249" s="164" t="s">
        <v>108</v>
      </c>
      <c r="AF249" s="164">
        <v>0</v>
      </c>
      <c r="AG249" s="164"/>
      <c r="AH249" s="164"/>
      <c r="AI249" s="164"/>
      <c r="AJ249" s="164"/>
      <c r="AK249" s="164"/>
      <c r="AL249" s="164"/>
      <c r="AM249" s="164"/>
      <c r="AN249" s="164"/>
      <c r="AO249" s="164"/>
      <c r="AP249" s="164"/>
      <c r="AQ249" s="164"/>
      <c r="AR249" s="164"/>
      <c r="AS249" s="164"/>
      <c r="AT249" s="164"/>
      <c r="AU249" s="164"/>
      <c r="AV249" s="164"/>
      <c r="AW249" s="164"/>
      <c r="AX249" s="164"/>
      <c r="AY249" s="164"/>
      <c r="AZ249" s="164"/>
      <c r="BA249" s="164"/>
      <c r="BB249" s="164"/>
      <c r="BC249" s="164"/>
      <c r="BD249" s="164"/>
      <c r="BE249" s="164"/>
      <c r="BF249" s="164"/>
      <c r="BG249" s="164"/>
      <c r="BH249" s="164"/>
    </row>
    <row r="250" spans="1:60" outlineLevel="1" x14ac:dyDescent="0.2">
      <c r="A250" s="165"/>
      <c r="B250" s="175"/>
      <c r="C250" s="199" t="s">
        <v>161</v>
      </c>
      <c r="D250" s="178"/>
      <c r="E250" s="183"/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  <c r="T250" s="189"/>
      <c r="U250" s="188"/>
      <c r="V250" s="164"/>
      <c r="W250" s="164"/>
      <c r="X250" s="164"/>
      <c r="Y250" s="164"/>
      <c r="Z250" s="164"/>
      <c r="AA250" s="164"/>
      <c r="AB250" s="164"/>
      <c r="AC250" s="164"/>
      <c r="AD250" s="164"/>
      <c r="AE250" s="164" t="s">
        <v>108</v>
      </c>
      <c r="AF250" s="164">
        <v>0</v>
      </c>
      <c r="AG250" s="164"/>
      <c r="AH250" s="164"/>
      <c r="AI250" s="164"/>
      <c r="AJ250" s="164"/>
      <c r="AK250" s="164"/>
      <c r="AL250" s="164"/>
      <c r="AM250" s="164"/>
      <c r="AN250" s="164"/>
      <c r="AO250" s="164"/>
      <c r="AP250" s="164"/>
      <c r="AQ250" s="164"/>
      <c r="AR250" s="164"/>
      <c r="AS250" s="164"/>
      <c r="AT250" s="164"/>
      <c r="AU250" s="164"/>
      <c r="AV250" s="164"/>
      <c r="AW250" s="164"/>
      <c r="AX250" s="164"/>
      <c r="AY250" s="164"/>
      <c r="AZ250" s="164"/>
      <c r="BA250" s="164"/>
      <c r="BB250" s="164"/>
      <c r="BC250" s="164"/>
      <c r="BD250" s="164"/>
      <c r="BE250" s="164"/>
      <c r="BF250" s="164"/>
      <c r="BG250" s="164"/>
      <c r="BH250" s="164"/>
    </row>
    <row r="251" spans="1:60" outlineLevel="1" x14ac:dyDescent="0.2">
      <c r="A251" s="165"/>
      <c r="B251" s="175"/>
      <c r="C251" s="199" t="s">
        <v>257</v>
      </c>
      <c r="D251" s="178"/>
      <c r="E251" s="183">
        <v>-54</v>
      </c>
      <c r="F251" s="188"/>
      <c r="G251" s="188"/>
      <c r="H251" s="188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  <c r="T251" s="189"/>
      <c r="U251" s="188"/>
      <c r="V251" s="164"/>
      <c r="W251" s="164"/>
      <c r="X251" s="164"/>
      <c r="Y251" s="164"/>
      <c r="Z251" s="164"/>
      <c r="AA251" s="164"/>
      <c r="AB251" s="164"/>
      <c r="AC251" s="164"/>
      <c r="AD251" s="164"/>
      <c r="AE251" s="164" t="s">
        <v>108</v>
      </c>
      <c r="AF251" s="164">
        <v>0</v>
      </c>
      <c r="AG251" s="164"/>
      <c r="AH251" s="164"/>
      <c r="AI251" s="164"/>
      <c r="AJ251" s="164"/>
      <c r="AK251" s="164"/>
      <c r="AL251" s="164"/>
      <c r="AM251" s="164"/>
      <c r="AN251" s="164"/>
      <c r="AO251" s="164"/>
      <c r="AP251" s="164"/>
      <c r="AQ251" s="164"/>
      <c r="AR251" s="164"/>
      <c r="AS251" s="164"/>
      <c r="AT251" s="164"/>
      <c r="AU251" s="164"/>
      <c r="AV251" s="164"/>
      <c r="AW251" s="164"/>
      <c r="AX251" s="164"/>
      <c r="AY251" s="164"/>
      <c r="AZ251" s="164"/>
      <c r="BA251" s="164"/>
      <c r="BB251" s="164"/>
      <c r="BC251" s="164"/>
      <c r="BD251" s="164"/>
      <c r="BE251" s="164"/>
      <c r="BF251" s="164"/>
      <c r="BG251" s="164"/>
      <c r="BH251" s="164"/>
    </row>
    <row r="252" spans="1:60" outlineLevel="1" x14ac:dyDescent="0.2">
      <c r="A252" s="165"/>
      <c r="B252" s="175"/>
      <c r="C252" s="199" t="s">
        <v>170</v>
      </c>
      <c r="D252" s="178"/>
      <c r="E252" s="183"/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9"/>
      <c r="U252" s="188"/>
      <c r="V252" s="164"/>
      <c r="W252" s="164"/>
      <c r="X252" s="164"/>
      <c r="Y252" s="164"/>
      <c r="Z252" s="164"/>
      <c r="AA252" s="164"/>
      <c r="AB252" s="164"/>
      <c r="AC252" s="164"/>
      <c r="AD252" s="164"/>
      <c r="AE252" s="164" t="s">
        <v>108</v>
      </c>
      <c r="AF252" s="164">
        <v>0</v>
      </c>
      <c r="AG252" s="164"/>
      <c r="AH252" s="164"/>
      <c r="AI252" s="164"/>
      <c r="AJ252" s="164"/>
      <c r="AK252" s="164"/>
      <c r="AL252" s="164"/>
      <c r="AM252" s="164"/>
      <c r="AN252" s="164"/>
      <c r="AO252" s="164"/>
      <c r="AP252" s="164"/>
      <c r="AQ252" s="164"/>
      <c r="AR252" s="164"/>
      <c r="AS252" s="164"/>
      <c r="AT252" s="164"/>
      <c r="AU252" s="164"/>
      <c r="AV252" s="164"/>
      <c r="AW252" s="164"/>
      <c r="AX252" s="164"/>
      <c r="AY252" s="164"/>
      <c r="AZ252" s="164"/>
      <c r="BA252" s="164"/>
      <c r="BB252" s="164"/>
      <c r="BC252" s="164"/>
      <c r="BD252" s="164"/>
      <c r="BE252" s="164"/>
      <c r="BF252" s="164"/>
      <c r="BG252" s="164"/>
      <c r="BH252" s="164"/>
    </row>
    <row r="253" spans="1:60" outlineLevel="1" x14ac:dyDescent="0.2">
      <c r="A253" s="165"/>
      <c r="B253" s="175"/>
      <c r="C253" s="201" t="s">
        <v>156</v>
      </c>
      <c r="D253" s="180"/>
      <c r="E253" s="185">
        <v>-54</v>
      </c>
      <c r="F253" s="188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9"/>
      <c r="U253" s="188"/>
      <c r="V253" s="164"/>
      <c r="W253" s="164"/>
      <c r="X253" s="164"/>
      <c r="Y253" s="164"/>
      <c r="Z253" s="164"/>
      <c r="AA253" s="164"/>
      <c r="AB253" s="164"/>
      <c r="AC253" s="164"/>
      <c r="AD253" s="164"/>
      <c r="AE253" s="164" t="s">
        <v>108</v>
      </c>
      <c r="AF253" s="164">
        <v>1</v>
      </c>
      <c r="AG253" s="164"/>
      <c r="AH253" s="164"/>
      <c r="AI253" s="164"/>
      <c r="AJ253" s="164"/>
      <c r="AK253" s="164"/>
      <c r="AL253" s="164"/>
      <c r="AM253" s="164"/>
      <c r="AN253" s="164"/>
      <c r="AO253" s="164"/>
      <c r="AP253" s="164"/>
      <c r="AQ253" s="164"/>
      <c r="AR253" s="164"/>
      <c r="AS253" s="164"/>
      <c r="AT253" s="164"/>
      <c r="AU253" s="164"/>
      <c r="AV253" s="164"/>
      <c r="AW253" s="164"/>
      <c r="AX253" s="164"/>
      <c r="AY253" s="164"/>
      <c r="AZ253" s="164"/>
      <c r="BA253" s="164"/>
      <c r="BB253" s="164"/>
      <c r="BC253" s="164"/>
      <c r="BD253" s="164"/>
      <c r="BE253" s="164"/>
      <c r="BF253" s="164"/>
      <c r="BG253" s="164"/>
      <c r="BH253" s="164"/>
    </row>
    <row r="254" spans="1:60" outlineLevel="1" x14ac:dyDescent="0.2">
      <c r="A254" s="165"/>
      <c r="B254" s="175"/>
      <c r="C254" s="199" t="s">
        <v>164</v>
      </c>
      <c r="D254" s="178"/>
      <c r="E254" s="183"/>
      <c r="F254" s="188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9"/>
      <c r="U254" s="188"/>
      <c r="V254" s="164"/>
      <c r="W254" s="164"/>
      <c r="X254" s="164"/>
      <c r="Y254" s="164"/>
      <c r="Z254" s="164"/>
      <c r="AA254" s="164"/>
      <c r="AB254" s="164"/>
      <c r="AC254" s="164"/>
      <c r="AD254" s="164"/>
      <c r="AE254" s="164" t="s">
        <v>108</v>
      </c>
      <c r="AF254" s="164">
        <v>0</v>
      </c>
      <c r="AG254" s="164"/>
      <c r="AH254" s="164"/>
      <c r="AI254" s="164"/>
      <c r="AJ254" s="164"/>
      <c r="AK254" s="164"/>
      <c r="AL254" s="164"/>
      <c r="AM254" s="164"/>
      <c r="AN254" s="164"/>
      <c r="AO254" s="164"/>
      <c r="AP254" s="164"/>
      <c r="AQ254" s="164"/>
      <c r="AR254" s="164"/>
      <c r="AS254" s="164"/>
      <c r="AT254" s="164"/>
      <c r="AU254" s="164"/>
      <c r="AV254" s="164"/>
      <c r="AW254" s="164"/>
      <c r="AX254" s="164"/>
      <c r="AY254" s="164"/>
      <c r="AZ254" s="164"/>
      <c r="BA254" s="164"/>
      <c r="BB254" s="164"/>
      <c r="BC254" s="164"/>
      <c r="BD254" s="164"/>
      <c r="BE254" s="164"/>
      <c r="BF254" s="164"/>
      <c r="BG254" s="164"/>
      <c r="BH254" s="164"/>
    </row>
    <row r="255" spans="1:60" outlineLevel="1" x14ac:dyDescent="0.2">
      <c r="A255" s="165"/>
      <c r="B255" s="175"/>
      <c r="C255" s="199" t="s">
        <v>258</v>
      </c>
      <c r="D255" s="178"/>
      <c r="E255" s="183">
        <v>24</v>
      </c>
      <c r="F255" s="188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9"/>
      <c r="U255" s="188"/>
      <c r="V255" s="164"/>
      <c r="W255" s="164"/>
      <c r="X255" s="164"/>
      <c r="Y255" s="164"/>
      <c r="Z255" s="164"/>
      <c r="AA255" s="164"/>
      <c r="AB255" s="164"/>
      <c r="AC255" s="164"/>
      <c r="AD255" s="164"/>
      <c r="AE255" s="164" t="s">
        <v>108</v>
      </c>
      <c r="AF255" s="164">
        <v>0</v>
      </c>
      <c r="AG255" s="164"/>
      <c r="AH255" s="164"/>
      <c r="AI255" s="164"/>
      <c r="AJ255" s="164"/>
      <c r="AK255" s="164"/>
      <c r="AL255" s="164"/>
      <c r="AM255" s="164"/>
      <c r="AN255" s="164"/>
      <c r="AO255" s="164"/>
      <c r="AP255" s="164"/>
      <c r="AQ255" s="164"/>
      <c r="AR255" s="164"/>
      <c r="AS255" s="164"/>
      <c r="AT255" s="164"/>
      <c r="AU255" s="164"/>
      <c r="AV255" s="164"/>
      <c r="AW255" s="164"/>
      <c r="AX255" s="164"/>
      <c r="AY255" s="164"/>
      <c r="AZ255" s="164"/>
      <c r="BA255" s="164"/>
      <c r="BB255" s="164"/>
      <c r="BC255" s="164"/>
      <c r="BD255" s="164"/>
      <c r="BE255" s="164"/>
      <c r="BF255" s="164"/>
      <c r="BG255" s="164"/>
      <c r="BH255" s="164"/>
    </row>
    <row r="256" spans="1:60" outlineLevel="1" x14ac:dyDescent="0.2">
      <c r="A256" s="165"/>
      <c r="B256" s="175"/>
      <c r="C256" s="201" t="s">
        <v>156</v>
      </c>
      <c r="D256" s="180"/>
      <c r="E256" s="185">
        <v>24</v>
      </c>
      <c r="F256" s="188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9"/>
      <c r="U256" s="188"/>
      <c r="V256" s="164"/>
      <c r="W256" s="164"/>
      <c r="X256" s="164"/>
      <c r="Y256" s="164"/>
      <c r="Z256" s="164"/>
      <c r="AA256" s="164"/>
      <c r="AB256" s="164"/>
      <c r="AC256" s="164"/>
      <c r="AD256" s="164"/>
      <c r="AE256" s="164" t="s">
        <v>108</v>
      </c>
      <c r="AF256" s="164">
        <v>1</v>
      </c>
      <c r="AG256" s="164"/>
      <c r="AH256" s="164"/>
      <c r="AI256" s="164"/>
      <c r="AJ256" s="164"/>
      <c r="AK256" s="164"/>
      <c r="AL256" s="164"/>
      <c r="AM256" s="164"/>
      <c r="AN256" s="164"/>
      <c r="AO256" s="164"/>
      <c r="AP256" s="164"/>
      <c r="AQ256" s="164"/>
      <c r="AR256" s="164"/>
      <c r="AS256" s="164"/>
      <c r="AT256" s="164"/>
      <c r="AU256" s="164"/>
      <c r="AV256" s="164"/>
      <c r="AW256" s="164"/>
      <c r="AX256" s="164"/>
      <c r="AY256" s="164"/>
      <c r="AZ256" s="164"/>
      <c r="BA256" s="164"/>
      <c r="BB256" s="164"/>
      <c r="BC256" s="164"/>
      <c r="BD256" s="164"/>
      <c r="BE256" s="164"/>
      <c r="BF256" s="164"/>
      <c r="BG256" s="164"/>
      <c r="BH256" s="164"/>
    </row>
    <row r="257" spans="1:60" x14ac:dyDescent="0.2">
      <c r="A257" s="171" t="s">
        <v>101</v>
      </c>
      <c r="B257" s="176" t="s">
        <v>73</v>
      </c>
      <c r="C257" s="200" t="s">
        <v>74</v>
      </c>
      <c r="D257" s="179"/>
      <c r="E257" s="184"/>
      <c r="F257" s="190"/>
      <c r="G257" s="190">
        <f>SUMIF(AE258:AE275,"&lt;&gt;NOR",G258:G275)</f>
        <v>55420.800000000003</v>
      </c>
      <c r="H257" s="190"/>
      <c r="I257" s="190">
        <f>SUM(I258:I275)</f>
        <v>14094</v>
      </c>
      <c r="J257" s="190"/>
      <c r="K257" s="190">
        <f>SUM(K258:K275)</f>
        <v>41326.800000000003</v>
      </c>
      <c r="L257" s="190"/>
      <c r="M257" s="190">
        <f>SUM(M258:M275)</f>
        <v>67059.168000000005</v>
      </c>
      <c r="N257" s="190"/>
      <c r="O257" s="190">
        <f>SUM(O258:O275)</f>
        <v>0.31000000000000005</v>
      </c>
      <c r="P257" s="190"/>
      <c r="Q257" s="190">
        <f>SUM(Q258:Q275)</f>
        <v>0</v>
      </c>
      <c r="R257" s="190"/>
      <c r="S257" s="190"/>
      <c r="T257" s="191"/>
      <c r="U257" s="190">
        <f>SUM(U258:U275)</f>
        <v>175.98</v>
      </c>
      <c r="AE257" t="s">
        <v>102</v>
      </c>
    </row>
    <row r="258" spans="1:60" outlineLevel="1" x14ac:dyDescent="0.2">
      <c r="A258" s="165">
        <v>36</v>
      </c>
      <c r="B258" s="175" t="s">
        <v>259</v>
      </c>
      <c r="C258" s="198" t="s">
        <v>260</v>
      </c>
      <c r="D258" s="177" t="s">
        <v>105</v>
      </c>
      <c r="E258" s="182">
        <v>1458</v>
      </c>
      <c r="F258" s="188">
        <v>27.1</v>
      </c>
      <c r="G258" s="188">
        <v>39511.800000000003</v>
      </c>
      <c r="H258" s="188">
        <v>0</v>
      </c>
      <c r="I258" s="188">
        <f>ROUND(E258*H258,2)</f>
        <v>0</v>
      </c>
      <c r="J258" s="188">
        <v>27.1</v>
      </c>
      <c r="K258" s="188">
        <f>ROUND(E258*J258,2)</f>
        <v>39511.800000000003</v>
      </c>
      <c r="L258" s="188">
        <v>21</v>
      </c>
      <c r="M258" s="188">
        <f>G258*(1+L258/100)</f>
        <v>47809.278000000006</v>
      </c>
      <c r="N258" s="188">
        <v>0</v>
      </c>
      <c r="O258" s="188">
        <f>ROUND(E258*N258,2)</f>
        <v>0</v>
      </c>
      <c r="P258" s="188">
        <v>0</v>
      </c>
      <c r="Q258" s="188">
        <f>ROUND(E258*P258,2)</f>
        <v>0</v>
      </c>
      <c r="R258" s="188"/>
      <c r="S258" s="188"/>
      <c r="T258" s="189">
        <v>0.11600000000000001</v>
      </c>
      <c r="U258" s="188">
        <f>ROUND(E258*T258,2)</f>
        <v>169.13</v>
      </c>
      <c r="V258" s="164"/>
      <c r="W258" s="164"/>
      <c r="X258" s="164"/>
      <c r="Y258" s="164"/>
      <c r="Z258" s="164"/>
      <c r="AA258" s="164"/>
      <c r="AB258" s="164"/>
      <c r="AC258" s="164"/>
      <c r="AD258" s="164"/>
      <c r="AE258" s="164" t="s">
        <v>118</v>
      </c>
      <c r="AF258" s="164"/>
      <c r="AG258" s="164"/>
      <c r="AH258" s="164"/>
      <c r="AI258" s="164"/>
      <c r="AJ258" s="164"/>
      <c r="AK258" s="164"/>
      <c r="AL258" s="164"/>
      <c r="AM258" s="164"/>
      <c r="AN258" s="164"/>
      <c r="AO258" s="164"/>
      <c r="AP258" s="164"/>
      <c r="AQ258" s="164"/>
      <c r="AR258" s="164"/>
      <c r="AS258" s="164"/>
      <c r="AT258" s="164"/>
      <c r="AU258" s="164"/>
      <c r="AV258" s="164"/>
      <c r="AW258" s="164"/>
      <c r="AX258" s="164"/>
      <c r="AY258" s="164"/>
      <c r="AZ258" s="164"/>
      <c r="BA258" s="164"/>
      <c r="BB258" s="164"/>
      <c r="BC258" s="164"/>
      <c r="BD258" s="164"/>
      <c r="BE258" s="164"/>
      <c r="BF258" s="164"/>
      <c r="BG258" s="164"/>
      <c r="BH258" s="164"/>
    </row>
    <row r="259" spans="1:60" ht="22.5" outlineLevel="1" x14ac:dyDescent="0.2">
      <c r="A259" s="165"/>
      <c r="B259" s="175"/>
      <c r="C259" s="199" t="s">
        <v>119</v>
      </c>
      <c r="D259" s="178"/>
      <c r="E259" s="183"/>
      <c r="F259" s="188"/>
      <c r="G259" s="188"/>
      <c r="H259" s="188"/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  <c r="T259" s="189"/>
      <c r="U259" s="188"/>
      <c r="V259" s="164"/>
      <c r="W259" s="164"/>
      <c r="X259" s="164"/>
      <c r="Y259" s="164"/>
      <c r="Z259" s="164"/>
      <c r="AA259" s="164"/>
      <c r="AB259" s="164"/>
      <c r="AC259" s="164"/>
      <c r="AD259" s="164"/>
      <c r="AE259" s="164" t="s">
        <v>108</v>
      </c>
      <c r="AF259" s="164">
        <v>0</v>
      </c>
      <c r="AG259" s="164"/>
      <c r="AH259" s="164"/>
      <c r="AI259" s="164"/>
      <c r="AJ259" s="164"/>
      <c r="AK259" s="164"/>
      <c r="AL259" s="164"/>
      <c r="AM259" s="164"/>
      <c r="AN259" s="164"/>
      <c r="AO259" s="164"/>
      <c r="AP259" s="164"/>
      <c r="AQ259" s="164"/>
      <c r="AR259" s="164"/>
      <c r="AS259" s="164"/>
      <c r="AT259" s="164"/>
      <c r="AU259" s="164"/>
      <c r="AV259" s="164"/>
      <c r="AW259" s="164"/>
      <c r="AX259" s="164"/>
      <c r="AY259" s="164"/>
      <c r="AZ259" s="164"/>
      <c r="BA259" s="164"/>
      <c r="BB259" s="164"/>
      <c r="BC259" s="164"/>
      <c r="BD259" s="164"/>
      <c r="BE259" s="164"/>
      <c r="BF259" s="164"/>
      <c r="BG259" s="164"/>
      <c r="BH259" s="164"/>
    </row>
    <row r="260" spans="1:60" outlineLevel="1" x14ac:dyDescent="0.2">
      <c r="A260" s="165"/>
      <c r="B260" s="175"/>
      <c r="C260" s="199" t="s">
        <v>261</v>
      </c>
      <c r="D260" s="178"/>
      <c r="E260" s="183">
        <v>1458</v>
      </c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9"/>
      <c r="U260" s="188"/>
      <c r="V260" s="164"/>
      <c r="W260" s="164"/>
      <c r="X260" s="164"/>
      <c r="Y260" s="164"/>
      <c r="Z260" s="164"/>
      <c r="AA260" s="164"/>
      <c r="AB260" s="164"/>
      <c r="AC260" s="164"/>
      <c r="AD260" s="164"/>
      <c r="AE260" s="164" t="s">
        <v>108</v>
      </c>
      <c r="AF260" s="164">
        <v>0</v>
      </c>
      <c r="AG260" s="164"/>
      <c r="AH260" s="164"/>
      <c r="AI260" s="164"/>
      <c r="AJ260" s="164"/>
      <c r="AK260" s="164"/>
      <c r="AL260" s="164"/>
      <c r="AM260" s="164"/>
      <c r="AN260" s="164"/>
      <c r="AO260" s="164"/>
      <c r="AP260" s="164"/>
      <c r="AQ260" s="164"/>
      <c r="AR260" s="164"/>
      <c r="AS260" s="164"/>
      <c r="AT260" s="164"/>
      <c r="AU260" s="164"/>
      <c r="AV260" s="164"/>
      <c r="AW260" s="164"/>
      <c r="AX260" s="164"/>
      <c r="AY260" s="164"/>
      <c r="AZ260" s="164"/>
      <c r="BA260" s="164"/>
      <c r="BB260" s="164"/>
      <c r="BC260" s="164"/>
      <c r="BD260" s="164"/>
      <c r="BE260" s="164"/>
      <c r="BF260" s="164"/>
      <c r="BG260" s="164"/>
      <c r="BH260" s="164"/>
    </row>
    <row r="261" spans="1:60" ht="22.5" outlineLevel="1" x14ac:dyDescent="0.2">
      <c r="A261" s="165"/>
      <c r="B261" s="175"/>
      <c r="C261" s="199" t="s">
        <v>262</v>
      </c>
      <c r="D261" s="178"/>
      <c r="E261" s="183"/>
      <c r="F261" s="188"/>
      <c r="G261" s="188"/>
      <c r="H261" s="188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89"/>
      <c r="U261" s="188"/>
      <c r="V261" s="164"/>
      <c r="W261" s="164"/>
      <c r="X261" s="164"/>
      <c r="Y261" s="164"/>
      <c r="Z261" s="164"/>
      <c r="AA261" s="164"/>
      <c r="AB261" s="164"/>
      <c r="AC261" s="164"/>
      <c r="AD261" s="164"/>
      <c r="AE261" s="164" t="s">
        <v>108</v>
      </c>
      <c r="AF261" s="164">
        <v>0</v>
      </c>
      <c r="AG261" s="164"/>
      <c r="AH261" s="164"/>
      <c r="AI261" s="164"/>
      <c r="AJ261" s="164"/>
      <c r="AK261" s="164"/>
      <c r="AL261" s="164"/>
      <c r="AM261" s="164"/>
      <c r="AN261" s="164"/>
      <c r="AO261" s="164"/>
      <c r="AP261" s="164"/>
      <c r="AQ261" s="164"/>
      <c r="AR261" s="164"/>
      <c r="AS261" s="164"/>
      <c r="AT261" s="164"/>
      <c r="AU261" s="164"/>
      <c r="AV261" s="164"/>
      <c r="AW261" s="164"/>
      <c r="AX261" s="164"/>
      <c r="AY261" s="164"/>
      <c r="AZ261" s="164"/>
      <c r="BA261" s="164"/>
      <c r="BB261" s="164"/>
      <c r="BC261" s="164"/>
      <c r="BD261" s="164"/>
      <c r="BE261" s="164"/>
      <c r="BF261" s="164"/>
      <c r="BG261" s="164"/>
      <c r="BH261" s="164"/>
    </row>
    <row r="262" spans="1:60" outlineLevel="1" x14ac:dyDescent="0.2">
      <c r="A262" s="165">
        <v>37</v>
      </c>
      <c r="B262" s="175" t="s">
        <v>263</v>
      </c>
      <c r="C262" s="198" t="s">
        <v>264</v>
      </c>
      <c r="D262" s="177" t="s">
        <v>105</v>
      </c>
      <c r="E262" s="182">
        <v>50</v>
      </c>
      <c r="F262" s="188">
        <v>36.299999999999997</v>
      </c>
      <c r="G262" s="188">
        <v>1815</v>
      </c>
      <c r="H262" s="188">
        <v>0</v>
      </c>
      <c r="I262" s="188">
        <f>ROUND(E262*H262,2)</f>
        <v>0</v>
      </c>
      <c r="J262" s="188">
        <v>36.299999999999997</v>
      </c>
      <c r="K262" s="188">
        <f>ROUND(E262*J262,2)</f>
        <v>1815</v>
      </c>
      <c r="L262" s="188">
        <v>21</v>
      </c>
      <c r="M262" s="188">
        <f>G262*(1+L262/100)</f>
        <v>2196.15</v>
      </c>
      <c r="N262" s="188">
        <v>0</v>
      </c>
      <c r="O262" s="188">
        <f>ROUND(E262*N262,2)</f>
        <v>0</v>
      </c>
      <c r="P262" s="188">
        <v>0</v>
      </c>
      <c r="Q262" s="188">
        <f>ROUND(E262*P262,2)</f>
        <v>0</v>
      </c>
      <c r="R262" s="188"/>
      <c r="S262" s="188"/>
      <c r="T262" s="189">
        <v>0.13700000000000001</v>
      </c>
      <c r="U262" s="188">
        <f>ROUND(E262*T262,2)</f>
        <v>6.85</v>
      </c>
      <c r="V262" s="164"/>
      <c r="W262" s="164"/>
      <c r="X262" s="164"/>
      <c r="Y262" s="164"/>
      <c r="Z262" s="164"/>
      <c r="AA262" s="164"/>
      <c r="AB262" s="164"/>
      <c r="AC262" s="164"/>
      <c r="AD262" s="164"/>
      <c r="AE262" s="164" t="s">
        <v>118</v>
      </c>
      <c r="AF262" s="164"/>
      <c r="AG262" s="164"/>
      <c r="AH262" s="164"/>
      <c r="AI262" s="164"/>
      <c r="AJ262" s="164"/>
      <c r="AK262" s="164"/>
      <c r="AL262" s="164"/>
      <c r="AM262" s="164"/>
      <c r="AN262" s="164"/>
      <c r="AO262" s="164"/>
      <c r="AP262" s="164"/>
      <c r="AQ262" s="164"/>
      <c r="AR262" s="164"/>
      <c r="AS262" s="164"/>
      <c r="AT262" s="164"/>
      <c r="AU262" s="164"/>
      <c r="AV262" s="164"/>
      <c r="AW262" s="164"/>
      <c r="AX262" s="164"/>
      <c r="AY262" s="164"/>
      <c r="AZ262" s="164"/>
      <c r="BA262" s="164"/>
      <c r="BB262" s="164"/>
      <c r="BC262" s="164"/>
      <c r="BD262" s="164"/>
      <c r="BE262" s="164"/>
      <c r="BF262" s="164"/>
      <c r="BG262" s="164"/>
      <c r="BH262" s="164"/>
    </row>
    <row r="263" spans="1:60" ht="22.5" outlineLevel="1" x14ac:dyDescent="0.2">
      <c r="A263" s="165"/>
      <c r="B263" s="175"/>
      <c r="C263" s="199" t="s">
        <v>119</v>
      </c>
      <c r="D263" s="178"/>
      <c r="E263" s="183"/>
      <c r="F263" s="188"/>
      <c r="G263" s="188"/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9"/>
      <c r="U263" s="188"/>
      <c r="V263" s="164"/>
      <c r="W263" s="164"/>
      <c r="X263" s="164"/>
      <c r="Y263" s="164"/>
      <c r="Z263" s="164"/>
      <c r="AA263" s="164"/>
      <c r="AB263" s="164"/>
      <c r="AC263" s="164"/>
      <c r="AD263" s="164"/>
      <c r="AE263" s="164" t="s">
        <v>108</v>
      </c>
      <c r="AF263" s="164">
        <v>0</v>
      </c>
      <c r="AG263" s="164"/>
      <c r="AH263" s="164"/>
      <c r="AI263" s="164"/>
      <c r="AJ263" s="164"/>
      <c r="AK263" s="164"/>
      <c r="AL263" s="164"/>
      <c r="AM263" s="164"/>
      <c r="AN263" s="164"/>
      <c r="AO263" s="164"/>
      <c r="AP263" s="164"/>
      <c r="AQ263" s="164"/>
      <c r="AR263" s="164"/>
      <c r="AS263" s="164"/>
      <c r="AT263" s="164"/>
      <c r="AU263" s="164"/>
      <c r="AV263" s="164"/>
      <c r="AW263" s="164"/>
      <c r="AX263" s="164"/>
      <c r="AY263" s="164"/>
      <c r="AZ263" s="164"/>
      <c r="BA263" s="164"/>
      <c r="BB263" s="164"/>
      <c r="BC263" s="164"/>
      <c r="BD263" s="164"/>
      <c r="BE263" s="164"/>
      <c r="BF263" s="164"/>
      <c r="BG263" s="164"/>
      <c r="BH263" s="164"/>
    </row>
    <row r="264" spans="1:60" ht="22.5" outlineLevel="1" x14ac:dyDescent="0.2">
      <c r="A264" s="165"/>
      <c r="B264" s="175"/>
      <c r="C264" s="199" t="s">
        <v>265</v>
      </c>
      <c r="D264" s="178"/>
      <c r="E264" s="183">
        <v>20</v>
      </c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9"/>
      <c r="U264" s="188"/>
      <c r="V264" s="164"/>
      <c r="W264" s="164"/>
      <c r="X264" s="164"/>
      <c r="Y264" s="164"/>
      <c r="Z264" s="164"/>
      <c r="AA264" s="164"/>
      <c r="AB264" s="164"/>
      <c r="AC264" s="164"/>
      <c r="AD264" s="164"/>
      <c r="AE264" s="164" t="s">
        <v>108</v>
      </c>
      <c r="AF264" s="164">
        <v>0</v>
      </c>
      <c r="AG264" s="164"/>
      <c r="AH264" s="164"/>
      <c r="AI264" s="164"/>
      <c r="AJ264" s="164"/>
      <c r="AK264" s="164"/>
      <c r="AL264" s="164"/>
      <c r="AM264" s="164"/>
      <c r="AN264" s="164"/>
      <c r="AO264" s="164"/>
      <c r="AP264" s="164"/>
      <c r="AQ264" s="164"/>
      <c r="AR264" s="164"/>
      <c r="AS264" s="164"/>
      <c r="AT264" s="164"/>
      <c r="AU264" s="164"/>
      <c r="AV264" s="164"/>
      <c r="AW264" s="164"/>
      <c r="AX264" s="164"/>
      <c r="AY264" s="164"/>
      <c r="AZ264" s="164"/>
      <c r="BA264" s="164"/>
      <c r="BB264" s="164"/>
      <c r="BC264" s="164"/>
      <c r="BD264" s="164"/>
      <c r="BE264" s="164"/>
      <c r="BF264" s="164"/>
      <c r="BG264" s="164"/>
      <c r="BH264" s="164"/>
    </row>
    <row r="265" spans="1:60" outlineLevel="1" x14ac:dyDescent="0.2">
      <c r="A265" s="165"/>
      <c r="B265" s="175"/>
      <c r="C265" s="199" t="s">
        <v>266</v>
      </c>
      <c r="D265" s="178"/>
      <c r="E265" s="183">
        <v>30</v>
      </c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9"/>
      <c r="U265" s="188"/>
      <c r="V265" s="164"/>
      <c r="W265" s="164"/>
      <c r="X265" s="164"/>
      <c r="Y265" s="164"/>
      <c r="Z265" s="164"/>
      <c r="AA265" s="164"/>
      <c r="AB265" s="164"/>
      <c r="AC265" s="164"/>
      <c r="AD265" s="164"/>
      <c r="AE265" s="164" t="s">
        <v>108</v>
      </c>
      <c r="AF265" s="164">
        <v>0</v>
      </c>
      <c r="AG265" s="164"/>
      <c r="AH265" s="164"/>
      <c r="AI265" s="164"/>
      <c r="AJ265" s="164"/>
      <c r="AK265" s="164"/>
      <c r="AL265" s="164"/>
      <c r="AM265" s="164"/>
      <c r="AN265" s="164"/>
      <c r="AO265" s="164"/>
      <c r="AP265" s="164"/>
      <c r="AQ265" s="164"/>
      <c r="AR265" s="164"/>
      <c r="AS265" s="164"/>
      <c r="AT265" s="164"/>
      <c r="AU265" s="164"/>
      <c r="AV265" s="164"/>
      <c r="AW265" s="164"/>
      <c r="AX265" s="164"/>
      <c r="AY265" s="164"/>
      <c r="AZ265" s="164"/>
      <c r="BA265" s="164"/>
      <c r="BB265" s="164"/>
      <c r="BC265" s="164"/>
      <c r="BD265" s="164"/>
      <c r="BE265" s="164"/>
      <c r="BF265" s="164"/>
      <c r="BG265" s="164"/>
      <c r="BH265" s="164"/>
    </row>
    <row r="266" spans="1:60" ht="22.5" outlineLevel="1" x14ac:dyDescent="0.2">
      <c r="A266" s="165"/>
      <c r="B266" s="175"/>
      <c r="C266" s="199" t="s">
        <v>267</v>
      </c>
      <c r="D266" s="178"/>
      <c r="E266" s="183"/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9"/>
      <c r="U266" s="188"/>
      <c r="V266" s="164"/>
      <c r="W266" s="164"/>
      <c r="X266" s="164"/>
      <c r="Y266" s="164"/>
      <c r="Z266" s="164"/>
      <c r="AA266" s="164"/>
      <c r="AB266" s="164"/>
      <c r="AC266" s="164"/>
      <c r="AD266" s="164"/>
      <c r="AE266" s="164" t="s">
        <v>108</v>
      </c>
      <c r="AF266" s="164">
        <v>0</v>
      </c>
      <c r="AG266" s="164"/>
      <c r="AH266" s="164"/>
      <c r="AI266" s="164"/>
      <c r="AJ266" s="164"/>
      <c r="AK266" s="164"/>
      <c r="AL266" s="164"/>
      <c r="AM266" s="164"/>
      <c r="AN266" s="164"/>
      <c r="AO266" s="164"/>
      <c r="AP266" s="164"/>
      <c r="AQ266" s="164"/>
      <c r="AR266" s="164"/>
      <c r="AS266" s="164"/>
      <c r="AT266" s="164"/>
      <c r="AU266" s="164"/>
      <c r="AV266" s="164"/>
      <c r="AW266" s="164"/>
      <c r="AX266" s="164"/>
      <c r="AY266" s="164"/>
      <c r="AZ266" s="164"/>
      <c r="BA266" s="164"/>
      <c r="BB266" s="164"/>
      <c r="BC266" s="164"/>
      <c r="BD266" s="164"/>
      <c r="BE266" s="164"/>
      <c r="BF266" s="164"/>
      <c r="BG266" s="164"/>
      <c r="BH266" s="164"/>
    </row>
    <row r="267" spans="1:60" outlineLevel="1" x14ac:dyDescent="0.2">
      <c r="A267" s="165">
        <v>38</v>
      </c>
      <c r="B267" s="175" t="s">
        <v>268</v>
      </c>
      <c r="C267" s="198" t="s">
        <v>269</v>
      </c>
      <c r="D267" s="177" t="s">
        <v>105</v>
      </c>
      <c r="E267" s="182">
        <v>1458</v>
      </c>
      <c r="F267" s="188">
        <v>8.8000000000000007</v>
      </c>
      <c r="G267" s="188">
        <v>12830.4</v>
      </c>
      <c r="H267" s="188">
        <v>8.8000000000000007</v>
      </c>
      <c r="I267" s="188">
        <f>ROUND(E267*H267,2)</f>
        <v>12830.4</v>
      </c>
      <c r="J267" s="188">
        <v>0</v>
      </c>
      <c r="K267" s="188">
        <f>ROUND(E267*J267,2)</f>
        <v>0</v>
      </c>
      <c r="L267" s="188">
        <v>21</v>
      </c>
      <c r="M267" s="188">
        <f>G267*(1+L267/100)</f>
        <v>15524.784</v>
      </c>
      <c r="N267" s="188">
        <v>1.9000000000000001E-4</v>
      </c>
      <c r="O267" s="188">
        <f>ROUND(E267*N267,2)</f>
        <v>0.28000000000000003</v>
      </c>
      <c r="P267" s="188">
        <v>0</v>
      </c>
      <c r="Q267" s="188">
        <f>ROUND(E267*P267,2)</f>
        <v>0</v>
      </c>
      <c r="R267" s="188"/>
      <c r="S267" s="188"/>
      <c r="T267" s="189">
        <v>0</v>
      </c>
      <c r="U267" s="188">
        <f>ROUND(E267*T267,2)</f>
        <v>0</v>
      </c>
      <c r="V267" s="164"/>
      <c r="W267" s="164"/>
      <c r="X267" s="164"/>
      <c r="Y267" s="164"/>
      <c r="Z267" s="164"/>
      <c r="AA267" s="164"/>
      <c r="AB267" s="164"/>
      <c r="AC267" s="164"/>
      <c r="AD267" s="164"/>
      <c r="AE267" s="164" t="s">
        <v>270</v>
      </c>
      <c r="AF267" s="164"/>
      <c r="AG267" s="164"/>
      <c r="AH267" s="164"/>
      <c r="AI267" s="164"/>
      <c r="AJ267" s="164"/>
      <c r="AK267" s="164"/>
      <c r="AL267" s="164"/>
      <c r="AM267" s="164"/>
      <c r="AN267" s="164"/>
      <c r="AO267" s="164"/>
      <c r="AP267" s="164"/>
      <c r="AQ267" s="164"/>
      <c r="AR267" s="164"/>
      <c r="AS267" s="164"/>
      <c r="AT267" s="164"/>
      <c r="AU267" s="164"/>
      <c r="AV267" s="164"/>
      <c r="AW267" s="164"/>
      <c r="AX267" s="164"/>
      <c r="AY267" s="164"/>
      <c r="AZ267" s="164"/>
      <c r="BA267" s="164"/>
      <c r="BB267" s="164"/>
      <c r="BC267" s="164"/>
      <c r="BD267" s="164"/>
      <c r="BE267" s="164"/>
      <c r="BF267" s="164"/>
      <c r="BG267" s="164"/>
      <c r="BH267" s="164"/>
    </row>
    <row r="268" spans="1:60" ht="22.5" outlineLevel="1" x14ac:dyDescent="0.2">
      <c r="A268" s="165"/>
      <c r="B268" s="175"/>
      <c r="C268" s="199" t="s">
        <v>119</v>
      </c>
      <c r="D268" s="178"/>
      <c r="E268" s="183"/>
      <c r="F268" s="188"/>
      <c r="G268" s="188"/>
      <c r="H268" s="188"/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  <c r="T268" s="189"/>
      <c r="U268" s="188"/>
      <c r="V268" s="164"/>
      <c r="W268" s="164"/>
      <c r="X268" s="164"/>
      <c r="Y268" s="164"/>
      <c r="Z268" s="164"/>
      <c r="AA268" s="164"/>
      <c r="AB268" s="164"/>
      <c r="AC268" s="164"/>
      <c r="AD268" s="164"/>
      <c r="AE268" s="164" t="s">
        <v>108</v>
      </c>
      <c r="AF268" s="164">
        <v>0</v>
      </c>
      <c r="AG268" s="164"/>
      <c r="AH268" s="164"/>
      <c r="AI268" s="164"/>
      <c r="AJ268" s="164"/>
      <c r="AK268" s="164"/>
      <c r="AL268" s="164"/>
      <c r="AM268" s="164"/>
      <c r="AN268" s="164"/>
      <c r="AO268" s="164"/>
      <c r="AP268" s="164"/>
      <c r="AQ268" s="164"/>
      <c r="AR268" s="164"/>
      <c r="AS268" s="164"/>
      <c r="AT268" s="164"/>
      <c r="AU268" s="164"/>
      <c r="AV268" s="164"/>
      <c r="AW268" s="164"/>
      <c r="AX268" s="164"/>
      <c r="AY268" s="164"/>
      <c r="AZ268" s="164"/>
      <c r="BA268" s="164"/>
      <c r="BB268" s="164"/>
      <c r="BC268" s="164"/>
      <c r="BD268" s="164"/>
      <c r="BE268" s="164"/>
      <c r="BF268" s="164"/>
      <c r="BG268" s="164"/>
      <c r="BH268" s="164"/>
    </row>
    <row r="269" spans="1:60" outlineLevel="1" x14ac:dyDescent="0.2">
      <c r="A269" s="165"/>
      <c r="B269" s="175"/>
      <c r="C269" s="199" t="s">
        <v>261</v>
      </c>
      <c r="D269" s="178"/>
      <c r="E269" s="183">
        <v>1458</v>
      </c>
      <c r="F269" s="188"/>
      <c r="G269" s="188"/>
      <c r="H269" s="188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89"/>
      <c r="U269" s="188"/>
      <c r="V269" s="164"/>
      <c r="W269" s="164"/>
      <c r="X269" s="164"/>
      <c r="Y269" s="164"/>
      <c r="Z269" s="164"/>
      <c r="AA269" s="164"/>
      <c r="AB269" s="164"/>
      <c r="AC269" s="164"/>
      <c r="AD269" s="164"/>
      <c r="AE269" s="164" t="s">
        <v>108</v>
      </c>
      <c r="AF269" s="164">
        <v>0</v>
      </c>
      <c r="AG269" s="164"/>
      <c r="AH269" s="164"/>
      <c r="AI269" s="164"/>
      <c r="AJ269" s="164"/>
      <c r="AK269" s="164"/>
      <c r="AL269" s="164"/>
      <c r="AM269" s="164"/>
      <c r="AN269" s="164"/>
      <c r="AO269" s="164"/>
      <c r="AP269" s="164"/>
      <c r="AQ269" s="164"/>
      <c r="AR269" s="164"/>
      <c r="AS269" s="164"/>
      <c r="AT269" s="164"/>
      <c r="AU269" s="164"/>
      <c r="AV269" s="164"/>
      <c r="AW269" s="164"/>
      <c r="AX269" s="164"/>
      <c r="AY269" s="164"/>
      <c r="AZ269" s="164"/>
      <c r="BA269" s="164"/>
      <c r="BB269" s="164"/>
      <c r="BC269" s="164"/>
      <c r="BD269" s="164"/>
      <c r="BE269" s="164"/>
      <c r="BF269" s="164"/>
      <c r="BG269" s="164"/>
      <c r="BH269" s="164"/>
    </row>
    <row r="270" spans="1:60" ht="22.5" outlineLevel="1" x14ac:dyDescent="0.2">
      <c r="A270" s="165"/>
      <c r="B270" s="175"/>
      <c r="C270" s="199" t="s">
        <v>271</v>
      </c>
      <c r="D270" s="178"/>
      <c r="E270" s="183"/>
      <c r="F270" s="188"/>
      <c r="G270" s="188"/>
      <c r="H270" s="188"/>
      <c r="I270" s="18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  <c r="T270" s="189"/>
      <c r="U270" s="188"/>
      <c r="V270" s="164"/>
      <c r="W270" s="164"/>
      <c r="X270" s="164"/>
      <c r="Y270" s="164"/>
      <c r="Z270" s="164"/>
      <c r="AA270" s="164"/>
      <c r="AB270" s="164"/>
      <c r="AC270" s="164"/>
      <c r="AD270" s="164"/>
      <c r="AE270" s="164" t="s">
        <v>108</v>
      </c>
      <c r="AF270" s="164">
        <v>0</v>
      </c>
      <c r="AG270" s="164"/>
      <c r="AH270" s="164"/>
      <c r="AI270" s="164"/>
      <c r="AJ270" s="164"/>
      <c r="AK270" s="164"/>
      <c r="AL270" s="164"/>
      <c r="AM270" s="164"/>
      <c r="AN270" s="164"/>
      <c r="AO270" s="164"/>
      <c r="AP270" s="164"/>
      <c r="AQ270" s="164"/>
      <c r="AR270" s="164"/>
      <c r="AS270" s="164"/>
      <c r="AT270" s="164"/>
      <c r="AU270" s="164"/>
      <c r="AV270" s="164"/>
      <c r="AW270" s="164"/>
      <c r="AX270" s="164"/>
      <c r="AY270" s="164"/>
      <c r="AZ270" s="164"/>
      <c r="BA270" s="164"/>
      <c r="BB270" s="164"/>
      <c r="BC270" s="164"/>
      <c r="BD270" s="164"/>
      <c r="BE270" s="164"/>
      <c r="BF270" s="164"/>
      <c r="BG270" s="164"/>
      <c r="BH270" s="164"/>
    </row>
    <row r="271" spans="1:60" outlineLevel="1" x14ac:dyDescent="0.2">
      <c r="A271" s="165">
        <v>39</v>
      </c>
      <c r="B271" s="175" t="s">
        <v>272</v>
      </c>
      <c r="C271" s="198" t="s">
        <v>273</v>
      </c>
      <c r="D271" s="177" t="s">
        <v>105</v>
      </c>
      <c r="E271" s="182">
        <v>54</v>
      </c>
      <c r="F271" s="188">
        <v>23.4</v>
      </c>
      <c r="G271" s="188">
        <v>1263.5999999999999</v>
      </c>
      <c r="H271" s="188">
        <v>23.4</v>
      </c>
      <c r="I271" s="188">
        <f>ROUND(E271*H271,2)</f>
        <v>1263.5999999999999</v>
      </c>
      <c r="J271" s="188">
        <v>0</v>
      </c>
      <c r="K271" s="188">
        <f>ROUND(E271*J271,2)</f>
        <v>0</v>
      </c>
      <c r="L271" s="188">
        <v>21</v>
      </c>
      <c r="M271" s="188">
        <f>G271*(1+L271/100)</f>
        <v>1528.9559999999999</v>
      </c>
      <c r="N271" s="188">
        <v>5.4000000000000001E-4</v>
      </c>
      <c r="O271" s="188">
        <f>ROUND(E271*N271,2)</f>
        <v>0.03</v>
      </c>
      <c r="P271" s="188">
        <v>0</v>
      </c>
      <c r="Q271" s="188">
        <f>ROUND(E271*P271,2)</f>
        <v>0</v>
      </c>
      <c r="R271" s="188"/>
      <c r="S271" s="188"/>
      <c r="T271" s="189">
        <v>0</v>
      </c>
      <c r="U271" s="188">
        <f>ROUND(E271*T271,2)</f>
        <v>0</v>
      </c>
      <c r="V271" s="164"/>
      <c r="W271" s="164"/>
      <c r="X271" s="164"/>
      <c r="Y271" s="164"/>
      <c r="Z271" s="164"/>
      <c r="AA271" s="164"/>
      <c r="AB271" s="164"/>
      <c r="AC271" s="164"/>
      <c r="AD271" s="164"/>
      <c r="AE271" s="164" t="s">
        <v>270</v>
      </c>
      <c r="AF271" s="164"/>
      <c r="AG271" s="164"/>
      <c r="AH271" s="164"/>
      <c r="AI271" s="164"/>
      <c r="AJ271" s="164"/>
      <c r="AK271" s="164"/>
      <c r="AL271" s="164"/>
      <c r="AM271" s="164"/>
      <c r="AN271" s="164"/>
      <c r="AO271" s="164"/>
      <c r="AP271" s="164"/>
      <c r="AQ271" s="164"/>
      <c r="AR271" s="164"/>
      <c r="AS271" s="164"/>
      <c r="AT271" s="164"/>
      <c r="AU271" s="164"/>
      <c r="AV271" s="164"/>
      <c r="AW271" s="164"/>
      <c r="AX271" s="164"/>
      <c r="AY271" s="164"/>
      <c r="AZ271" s="164"/>
      <c r="BA271" s="164"/>
      <c r="BB271" s="164"/>
      <c r="BC271" s="164"/>
      <c r="BD271" s="164"/>
      <c r="BE271" s="164"/>
      <c r="BF271" s="164"/>
      <c r="BG271" s="164"/>
      <c r="BH271" s="164"/>
    </row>
    <row r="272" spans="1:60" ht="22.5" outlineLevel="1" x14ac:dyDescent="0.2">
      <c r="A272" s="165"/>
      <c r="B272" s="175"/>
      <c r="C272" s="199" t="s">
        <v>119</v>
      </c>
      <c r="D272" s="178"/>
      <c r="E272" s="183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9"/>
      <c r="U272" s="188"/>
      <c r="V272" s="164"/>
      <c r="W272" s="164"/>
      <c r="X272" s="164"/>
      <c r="Y272" s="164"/>
      <c r="Z272" s="164"/>
      <c r="AA272" s="164"/>
      <c r="AB272" s="164"/>
      <c r="AC272" s="164"/>
      <c r="AD272" s="164"/>
      <c r="AE272" s="164" t="s">
        <v>108</v>
      </c>
      <c r="AF272" s="164">
        <v>0</v>
      </c>
      <c r="AG272" s="164"/>
      <c r="AH272" s="164"/>
      <c r="AI272" s="164"/>
      <c r="AJ272" s="164"/>
      <c r="AK272" s="164"/>
      <c r="AL272" s="164"/>
      <c r="AM272" s="164"/>
      <c r="AN272" s="164"/>
      <c r="AO272" s="164"/>
      <c r="AP272" s="164"/>
      <c r="AQ272" s="164"/>
      <c r="AR272" s="164"/>
      <c r="AS272" s="164"/>
      <c r="AT272" s="164"/>
      <c r="AU272" s="164"/>
      <c r="AV272" s="164"/>
      <c r="AW272" s="164"/>
      <c r="AX272" s="164"/>
      <c r="AY272" s="164"/>
      <c r="AZ272" s="164"/>
      <c r="BA272" s="164"/>
      <c r="BB272" s="164"/>
      <c r="BC272" s="164"/>
      <c r="BD272" s="164"/>
      <c r="BE272" s="164"/>
      <c r="BF272" s="164"/>
      <c r="BG272" s="164"/>
      <c r="BH272" s="164"/>
    </row>
    <row r="273" spans="1:60" ht="22.5" outlineLevel="1" x14ac:dyDescent="0.2">
      <c r="A273" s="165"/>
      <c r="B273" s="175"/>
      <c r="C273" s="199" t="s">
        <v>274</v>
      </c>
      <c r="D273" s="178"/>
      <c r="E273" s="183">
        <v>21.6</v>
      </c>
      <c r="F273" s="188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89"/>
      <c r="U273" s="188"/>
      <c r="V273" s="164"/>
      <c r="W273" s="164"/>
      <c r="X273" s="164"/>
      <c r="Y273" s="164"/>
      <c r="Z273" s="164"/>
      <c r="AA273" s="164"/>
      <c r="AB273" s="164"/>
      <c r="AC273" s="164"/>
      <c r="AD273" s="164"/>
      <c r="AE273" s="164" t="s">
        <v>108</v>
      </c>
      <c r="AF273" s="164">
        <v>0</v>
      </c>
      <c r="AG273" s="164"/>
      <c r="AH273" s="164"/>
      <c r="AI273" s="164"/>
      <c r="AJ273" s="164"/>
      <c r="AK273" s="164"/>
      <c r="AL273" s="164"/>
      <c r="AM273" s="164"/>
      <c r="AN273" s="164"/>
      <c r="AO273" s="164"/>
      <c r="AP273" s="164"/>
      <c r="AQ273" s="164"/>
      <c r="AR273" s="164"/>
      <c r="AS273" s="164"/>
      <c r="AT273" s="164"/>
      <c r="AU273" s="164"/>
      <c r="AV273" s="164"/>
      <c r="AW273" s="164"/>
      <c r="AX273" s="164"/>
      <c r="AY273" s="164"/>
      <c r="AZ273" s="164"/>
      <c r="BA273" s="164"/>
      <c r="BB273" s="164"/>
      <c r="BC273" s="164"/>
      <c r="BD273" s="164"/>
      <c r="BE273" s="164"/>
      <c r="BF273" s="164"/>
      <c r="BG273" s="164"/>
      <c r="BH273" s="164"/>
    </row>
    <row r="274" spans="1:60" outlineLevel="1" x14ac:dyDescent="0.2">
      <c r="A274" s="165"/>
      <c r="B274" s="175"/>
      <c r="C274" s="199" t="s">
        <v>275</v>
      </c>
      <c r="D274" s="178"/>
      <c r="E274" s="183">
        <v>32.4</v>
      </c>
      <c r="F274" s="188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9"/>
      <c r="U274" s="188"/>
      <c r="V274" s="164"/>
      <c r="W274" s="164"/>
      <c r="X274" s="164"/>
      <c r="Y274" s="164"/>
      <c r="Z274" s="164"/>
      <c r="AA274" s="164"/>
      <c r="AB274" s="164"/>
      <c r="AC274" s="164"/>
      <c r="AD274" s="164"/>
      <c r="AE274" s="164" t="s">
        <v>108</v>
      </c>
      <c r="AF274" s="164">
        <v>0</v>
      </c>
      <c r="AG274" s="164"/>
      <c r="AH274" s="164"/>
      <c r="AI274" s="164"/>
      <c r="AJ274" s="164"/>
      <c r="AK274" s="164"/>
      <c r="AL274" s="164"/>
      <c r="AM274" s="164"/>
      <c r="AN274" s="164"/>
      <c r="AO274" s="164"/>
      <c r="AP274" s="164"/>
      <c r="AQ274" s="164"/>
      <c r="AR274" s="164"/>
      <c r="AS274" s="164"/>
      <c r="AT274" s="164"/>
      <c r="AU274" s="164"/>
      <c r="AV274" s="164"/>
      <c r="AW274" s="164"/>
      <c r="AX274" s="164"/>
      <c r="AY274" s="164"/>
      <c r="AZ274" s="164"/>
      <c r="BA274" s="164"/>
      <c r="BB274" s="164"/>
      <c r="BC274" s="164"/>
      <c r="BD274" s="164"/>
      <c r="BE274" s="164"/>
      <c r="BF274" s="164"/>
      <c r="BG274" s="164"/>
      <c r="BH274" s="164"/>
    </row>
    <row r="275" spans="1:60" ht="22.5" outlineLevel="1" x14ac:dyDescent="0.2">
      <c r="A275" s="165"/>
      <c r="B275" s="175"/>
      <c r="C275" s="199" t="s">
        <v>276</v>
      </c>
      <c r="D275" s="178"/>
      <c r="E275" s="183"/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9"/>
      <c r="U275" s="188"/>
      <c r="V275" s="164"/>
      <c r="W275" s="164"/>
      <c r="X275" s="164"/>
      <c r="Y275" s="164"/>
      <c r="Z275" s="164"/>
      <c r="AA275" s="164"/>
      <c r="AB275" s="164"/>
      <c r="AC275" s="164"/>
      <c r="AD275" s="164"/>
      <c r="AE275" s="164" t="s">
        <v>108</v>
      </c>
      <c r="AF275" s="164">
        <v>0</v>
      </c>
      <c r="AG275" s="164"/>
      <c r="AH275" s="164"/>
      <c r="AI275" s="164"/>
      <c r="AJ275" s="164"/>
      <c r="AK275" s="164"/>
      <c r="AL275" s="164"/>
      <c r="AM275" s="164"/>
      <c r="AN275" s="164"/>
      <c r="AO275" s="164"/>
      <c r="AP275" s="164"/>
      <c r="AQ275" s="164"/>
      <c r="AR275" s="164"/>
      <c r="AS275" s="164"/>
      <c r="AT275" s="164"/>
      <c r="AU275" s="164"/>
      <c r="AV275" s="164"/>
      <c r="AW275" s="164"/>
      <c r="AX275" s="164"/>
      <c r="AY275" s="164"/>
      <c r="AZ275" s="164"/>
      <c r="BA275" s="164"/>
      <c r="BB275" s="164"/>
      <c r="BC275" s="164"/>
      <c r="BD275" s="164"/>
      <c r="BE275" s="164"/>
      <c r="BF275" s="164"/>
      <c r="BG275" s="164"/>
      <c r="BH275" s="164"/>
    </row>
    <row r="276" spans="1:60" x14ac:dyDescent="0.2">
      <c r="A276" s="171" t="s">
        <v>101</v>
      </c>
      <c r="B276" s="176" t="s">
        <v>75</v>
      </c>
      <c r="C276" s="200" t="s">
        <v>76</v>
      </c>
      <c r="D276" s="179"/>
      <c r="E276" s="184"/>
      <c r="F276" s="190"/>
      <c r="G276" s="190">
        <f>SUMIF(AE277:AE295,"&lt;&gt;NOR",G277:G295)</f>
        <v>36652.6</v>
      </c>
      <c r="H276" s="190"/>
      <c r="I276" s="190">
        <f>SUM(I277:I295)</f>
        <v>7356.3</v>
      </c>
      <c r="J276" s="190"/>
      <c r="K276" s="190">
        <f>SUM(K277:K295)</f>
        <v>29296.3</v>
      </c>
      <c r="L276" s="190"/>
      <c r="M276" s="190">
        <f>SUM(M277:M295)</f>
        <v>44349.646000000001</v>
      </c>
      <c r="N276" s="190"/>
      <c r="O276" s="190">
        <f>SUM(O277:O295)</f>
        <v>2.95</v>
      </c>
      <c r="P276" s="190"/>
      <c r="Q276" s="190">
        <f>SUM(Q277:Q295)</f>
        <v>0.02</v>
      </c>
      <c r="R276" s="190"/>
      <c r="S276" s="190"/>
      <c r="T276" s="191"/>
      <c r="U276" s="190">
        <f>SUM(U277:U295)</f>
        <v>117.66</v>
      </c>
      <c r="AE276" t="s">
        <v>102</v>
      </c>
    </row>
    <row r="277" spans="1:60" outlineLevel="1" x14ac:dyDescent="0.2">
      <c r="A277" s="165">
        <v>40</v>
      </c>
      <c r="B277" s="175" t="s">
        <v>277</v>
      </c>
      <c r="C277" s="198" t="s">
        <v>278</v>
      </c>
      <c r="D277" s="177" t="s">
        <v>105</v>
      </c>
      <c r="E277" s="182">
        <v>93</v>
      </c>
      <c r="F277" s="188">
        <v>103.2</v>
      </c>
      <c r="G277" s="188">
        <v>9597.6</v>
      </c>
      <c r="H277" s="188">
        <v>79.099999999999994</v>
      </c>
      <c r="I277" s="188">
        <f>ROUND(E277*H277,2)</f>
        <v>7356.3</v>
      </c>
      <c r="J277" s="188">
        <v>24.1</v>
      </c>
      <c r="K277" s="188">
        <f>ROUND(E277*J277,2)</f>
        <v>2241.3000000000002</v>
      </c>
      <c r="L277" s="188">
        <v>21</v>
      </c>
      <c r="M277" s="188">
        <f>G277*(1+L277/100)</f>
        <v>11613.096</v>
      </c>
      <c r="N277" s="188">
        <v>3.0000000000000001E-5</v>
      </c>
      <c r="O277" s="188">
        <f>ROUND(E277*N277,2)</f>
        <v>0</v>
      </c>
      <c r="P277" s="188">
        <v>0</v>
      </c>
      <c r="Q277" s="188">
        <f>ROUND(E277*P277,2)</f>
        <v>0</v>
      </c>
      <c r="R277" s="188"/>
      <c r="S277" s="188"/>
      <c r="T277" s="189">
        <v>9.0999999999999998E-2</v>
      </c>
      <c r="U277" s="188">
        <f>ROUND(E277*T277,2)</f>
        <v>8.4600000000000009</v>
      </c>
      <c r="V277" s="164"/>
      <c r="W277" s="164"/>
      <c r="X277" s="164"/>
      <c r="Y277" s="164"/>
      <c r="Z277" s="164"/>
      <c r="AA277" s="164"/>
      <c r="AB277" s="164"/>
      <c r="AC277" s="164"/>
      <c r="AD277" s="164"/>
      <c r="AE277" s="164" t="s">
        <v>118</v>
      </c>
      <c r="AF277" s="164"/>
      <c r="AG277" s="164"/>
      <c r="AH277" s="164"/>
      <c r="AI277" s="164"/>
      <c r="AJ277" s="164"/>
      <c r="AK277" s="164"/>
      <c r="AL277" s="164"/>
      <c r="AM277" s="164"/>
      <c r="AN277" s="164"/>
      <c r="AO277" s="164"/>
      <c r="AP277" s="164"/>
      <c r="AQ277" s="164"/>
      <c r="AR277" s="164"/>
      <c r="AS277" s="164"/>
      <c r="AT277" s="164"/>
      <c r="AU277" s="164"/>
      <c r="AV277" s="164"/>
      <c r="AW277" s="164"/>
      <c r="AX277" s="164"/>
      <c r="AY277" s="164"/>
      <c r="AZ277" s="164"/>
      <c r="BA277" s="164"/>
      <c r="BB277" s="164"/>
      <c r="BC277" s="164"/>
      <c r="BD277" s="164"/>
      <c r="BE277" s="164"/>
      <c r="BF277" s="164"/>
      <c r="BG277" s="164"/>
      <c r="BH277" s="164"/>
    </row>
    <row r="278" spans="1:60" ht="22.5" outlineLevel="1" x14ac:dyDescent="0.2">
      <c r="A278" s="165"/>
      <c r="B278" s="175"/>
      <c r="C278" s="199" t="s">
        <v>119</v>
      </c>
      <c r="D278" s="178"/>
      <c r="E278" s="183"/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9"/>
      <c r="U278" s="188"/>
      <c r="V278" s="164"/>
      <c r="W278" s="164"/>
      <c r="X278" s="164"/>
      <c r="Y278" s="164"/>
      <c r="Z278" s="164"/>
      <c r="AA278" s="164"/>
      <c r="AB278" s="164"/>
      <c r="AC278" s="164"/>
      <c r="AD278" s="164"/>
      <c r="AE278" s="164" t="s">
        <v>108</v>
      </c>
      <c r="AF278" s="164">
        <v>0</v>
      </c>
      <c r="AG278" s="164"/>
      <c r="AH278" s="164"/>
      <c r="AI278" s="164"/>
      <c r="AJ278" s="164"/>
      <c r="AK278" s="164"/>
      <c r="AL278" s="164"/>
      <c r="AM278" s="164"/>
      <c r="AN278" s="164"/>
      <c r="AO278" s="164"/>
      <c r="AP278" s="164"/>
      <c r="AQ278" s="164"/>
      <c r="AR278" s="164"/>
      <c r="AS278" s="164"/>
      <c r="AT278" s="164"/>
      <c r="AU278" s="164"/>
      <c r="AV278" s="164"/>
      <c r="AW278" s="164"/>
      <c r="AX278" s="164"/>
      <c r="AY278" s="164"/>
      <c r="AZ278" s="164"/>
      <c r="BA278" s="164"/>
      <c r="BB278" s="164"/>
      <c r="BC278" s="164"/>
      <c r="BD278" s="164"/>
      <c r="BE278" s="164"/>
      <c r="BF278" s="164"/>
      <c r="BG278" s="164"/>
      <c r="BH278" s="164"/>
    </row>
    <row r="279" spans="1:60" ht="22.5" outlineLevel="1" x14ac:dyDescent="0.2">
      <c r="A279" s="165"/>
      <c r="B279" s="175"/>
      <c r="C279" s="199" t="s">
        <v>279</v>
      </c>
      <c r="D279" s="178"/>
      <c r="E279" s="183">
        <v>93</v>
      </c>
      <c r="F279" s="188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9"/>
      <c r="U279" s="188"/>
      <c r="V279" s="164"/>
      <c r="W279" s="164"/>
      <c r="X279" s="164"/>
      <c r="Y279" s="164"/>
      <c r="Z279" s="164"/>
      <c r="AA279" s="164"/>
      <c r="AB279" s="164"/>
      <c r="AC279" s="164"/>
      <c r="AD279" s="164"/>
      <c r="AE279" s="164" t="s">
        <v>108</v>
      </c>
      <c r="AF279" s="164">
        <v>0</v>
      </c>
      <c r="AG279" s="164"/>
      <c r="AH279" s="164"/>
      <c r="AI279" s="164"/>
      <c r="AJ279" s="164"/>
      <c r="AK279" s="164"/>
      <c r="AL279" s="164"/>
      <c r="AM279" s="164"/>
      <c r="AN279" s="164"/>
      <c r="AO279" s="164"/>
      <c r="AP279" s="164"/>
      <c r="AQ279" s="164"/>
      <c r="AR279" s="164"/>
      <c r="AS279" s="164"/>
      <c r="AT279" s="164"/>
      <c r="AU279" s="164"/>
      <c r="AV279" s="164"/>
      <c r="AW279" s="164"/>
      <c r="AX279" s="164"/>
      <c r="AY279" s="164"/>
      <c r="AZ279" s="164"/>
      <c r="BA279" s="164"/>
      <c r="BB279" s="164"/>
      <c r="BC279" s="164"/>
      <c r="BD279" s="164"/>
      <c r="BE279" s="164"/>
      <c r="BF279" s="164"/>
      <c r="BG279" s="164"/>
      <c r="BH279" s="164"/>
    </row>
    <row r="280" spans="1:60" ht="22.5" outlineLevel="1" x14ac:dyDescent="0.2">
      <c r="A280" s="165"/>
      <c r="B280" s="175"/>
      <c r="C280" s="199" t="s">
        <v>280</v>
      </c>
      <c r="D280" s="178"/>
      <c r="E280" s="183"/>
      <c r="F280" s="188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9"/>
      <c r="U280" s="188"/>
      <c r="V280" s="164"/>
      <c r="W280" s="164"/>
      <c r="X280" s="164"/>
      <c r="Y280" s="164"/>
      <c r="Z280" s="164"/>
      <c r="AA280" s="164"/>
      <c r="AB280" s="164"/>
      <c r="AC280" s="164"/>
      <c r="AD280" s="164"/>
      <c r="AE280" s="164" t="s">
        <v>108</v>
      </c>
      <c r="AF280" s="164">
        <v>0</v>
      </c>
      <c r="AG280" s="164"/>
      <c r="AH280" s="164"/>
      <c r="AI280" s="164"/>
      <c r="AJ280" s="164"/>
      <c r="AK280" s="164"/>
      <c r="AL280" s="164"/>
      <c r="AM280" s="164"/>
      <c r="AN280" s="164"/>
      <c r="AO280" s="164"/>
      <c r="AP280" s="164"/>
      <c r="AQ280" s="164"/>
      <c r="AR280" s="164"/>
      <c r="AS280" s="164"/>
      <c r="AT280" s="164"/>
      <c r="AU280" s="164"/>
      <c r="AV280" s="164"/>
      <c r="AW280" s="164"/>
      <c r="AX280" s="164"/>
      <c r="AY280" s="164"/>
      <c r="AZ280" s="164"/>
      <c r="BA280" s="164"/>
      <c r="BB280" s="164"/>
      <c r="BC280" s="164"/>
      <c r="BD280" s="164"/>
      <c r="BE280" s="164"/>
      <c r="BF280" s="164"/>
      <c r="BG280" s="164"/>
      <c r="BH280" s="164"/>
    </row>
    <row r="281" spans="1:60" outlineLevel="1" x14ac:dyDescent="0.2">
      <c r="A281" s="165">
        <v>41</v>
      </c>
      <c r="B281" s="175" t="s">
        <v>281</v>
      </c>
      <c r="C281" s="198" t="s">
        <v>282</v>
      </c>
      <c r="D281" s="177" t="s">
        <v>105</v>
      </c>
      <c r="E281" s="182">
        <v>175</v>
      </c>
      <c r="F281" s="188">
        <v>144.4</v>
      </c>
      <c r="G281" s="188">
        <v>25270</v>
      </c>
      <c r="H281" s="188">
        <v>0</v>
      </c>
      <c r="I281" s="188">
        <f>ROUND(E281*H281,2)</f>
        <v>0</v>
      </c>
      <c r="J281" s="188">
        <v>144.4</v>
      </c>
      <c r="K281" s="188">
        <f>ROUND(E281*J281,2)</f>
        <v>25270</v>
      </c>
      <c r="L281" s="188">
        <v>21</v>
      </c>
      <c r="M281" s="188">
        <f>G281*(1+L281/100)</f>
        <v>30576.7</v>
      </c>
      <c r="N281" s="188">
        <v>0</v>
      </c>
      <c r="O281" s="188">
        <f>ROUND(E281*N281,2)</f>
        <v>0</v>
      </c>
      <c r="P281" s="188">
        <v>1E-4</v>
      </c>
      <c r="Q281" s="188">
        <f>ROUND(E281*P281,2)</f>
        <v>0.02</v>
      </c>
      <c r="R281" s="188"/>
      <c r="S281" s="188"/>
      <c r="T281" s="189">
        <v>0.6</v>
      </c>
      <c r="U281" s="188">
        <f>ROUND(E281*T281,2)</f>
        <v>105</v>
      </c>
      <c r="V281" s="164"/>
      <c r="W281" s="164"/>
      <c r="X281" s="164"/>
      <c r="Y281" s="164"/>
      <c r="Z281" s="164"/>
      <c r="AA281" s="164"/>
      <c r="AB281" s="164"/>
      <c r="AC281" s="164"/>
      <c r="AD281" s="164"/>
      <c r="AE281" s="164" t="s">
        <v>283</v>
      </c>
      <c r="AF281" s="164"/>
      <c r="AG281" s="164"/>
      <c r="AH281" s="164"/>
      <c r="AI281" s="164"/>
      <c r="AJ281" s="164"/>
      <c r="AK281" s="164"/>
      <c r="AL281" s="164"/>
      <c r="AM281" s="164"/>
      <c r="AN281" s="164"/>
      <c r="AO281" s="164"/>
      <c r="AP281" s="164"/>
      <c r="AQ281" s="164"/>
      <c r="AR281" s="164"/>
      <c r="AS281" s="164"/>
      <c r="AT281" s="164"/>
      <c r="AU281" s="164"/>
      <c r="AV281" s="164"/>
      <c r="AW281" s="164"/>
      <c r="AX281" s="164"/>
      <c r="AY281" s="164"/>
      <c r="AZ281" s="164"/>
      <c r="BA281" s="164"/>
      <c r="BB281" s="164"/>
      <c r="BC281" s="164"/>
      <c r="BD281" s="164"/>
      <c r="BE281" s="164"/>
      <c r="BF281" s="164"/>
      <c r="BG281" s="164"/>
      <c r="BH281" s="164"/>
    </row>
    <row r="282" spans="1:60" ht="22.5" outlineLevel="1" x14ac:dyDescent="0.2">
      <c r="A282" s="165"/>
      <c r="B282" s="175"/>
      <c r="C282" s="199" t="s">
        <v>119</v>
      </c>
      <c r="D282" s="178"/>
      <c r="E282" s="183"/>
      <c r="F282" s="188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9"/>
      <c r="U282" s="188"/>
      <c r="V282" s="164"/>
      <c r="W282" s="164"/>
      <c r="X282" s="164"/>
      <c r="Y282" s="164"/>
      <c r="Z282" s="164"/>
      <c r="AA282" s="164"/>
      <c r="AB282" s="164"/>
      <c r="AC282" s="164"/>
      <c r="AD282" s="164"/>
      <c r="AE282" s="164" t="s">
        <v>108</v>
      </c>
      <c r="AF282" s="164">
        <v>0</v>
      </c>
      <c r="AG282" s="164"/>
      <c r="AH282" s="164"/>
      <c r="AI282" s="164"/>
      <c r="AJ282" s="164"/>
      <c r="AK282" s="164"/>
      <c r="AL282" s="164"/>
      <c r="AM282" s="164"/>
      <c r="AN282" s="164"/>
      <c r="AO282" s="164"/>
      <c r="AP282" s="164"/>
      <c r="AQ282" s="164"/>
      <c r="AR282" s="164"/>
      <c r="AS282" s="164"/>
      <c r="AT282" s="164"/>
      <c r="AU282" s="164"/>
      <c r="AV282" s="164"/>
      <c r="AW282" s="164"/>
      <c r="AX282" s="164"/>
      <c r="AY282" s="164"/>
      <c r="AZ282" s="164"/>
      <c r="BA282" s="164"/>
      <c r="BB282" s="164"/>
      <c r="BC282" s="164"/>
      <c r="BD282" s="164"/>
      <c r="BE282" s="164"/>
      <c r="BF282" s="164"/>
      <c r="BG282" s="164"/>
      <c r="BH282" s="164"/>
    </row>
    <row r="283" spans="1:60" outlineLevel="1" x14ac:dyDescent="0.2">
      <c r="A283" s="165"/>
      <c r="B283" s="175"/>
      <c r="C283" s="199" t="s">
        <v>284</v>
      </c>
      <c r="D283" s="178"/>
      <c r="E283" s="183">
        <v>85</v>
      </c>
      <c r="F283" s="188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9"/>
      <c r="U283" s="188"/>
      <c r="V283" s="164"/>
      <c r="W283" s="164"/>
      <c r="X283" s="164"/>
      <c r="Y283" s="164"/>
      <c r="Z283" s="164"/>
      <c r="AA283" s="164"/>
      <c r="AB283" s="164"/>
      <c r="AC283" s="164"/>
      <c r="AD283" s="164"/>
      <c r="AE283" s="164" t="s">
        <v>108</v>
      </c>
      <c r="AF283" s="164">
        <v>0</v>
      </c>
      <c r="AG283" s="164"/>
      <c r="AH283" s="164"/>
      <c r="AI283" s="164"/>
      <c r="AJ283" s="164"/>
      <c r="AK283" s="164"/>
      <c r="AL283" s="164"/>
      <c r="AM283" s="164"/>
      <c r="AN283" s="164"/>
      <c r="AO283" s="164"/>
      <c r="AP283" s="164"/>
      <c r="AQ283" s="164"/>
      <c r="AR283" s="164"/>
      <c r="AS283" s="164"/>
      <c r="AT283" s="164"/>
      <c r="AU283" s="164"/>
      <c r="AV283" s="164"/>
      <c r="AW283" s="164"/>
      <c r="AX283" s="164"/>
      <c r="AY283" s="164"/>
      <c r="AZ283" s="164"/>
      <c r="BA283" s="164"/>
      <c r="BB283" s="164"/>
      <c r="BC283" s="164"/>
      <c r="BD283" s="164"/>
      <c r="BE283" s="164"/>
      <c r="BF283" s="164"/>
      <c r="BG283" s="164"/>
      <c r="BH283" s="164"/>
    </row>
    <row r="284" spans="1:60" outlineLevel="1" x14ac:dyDescent="0.2">
      <c r="A284" s="165"/>
      <c r="B284" s="175"/>
      <c r="C284" s="199" t="s">
        <v>130</v>
      </c>
      <c r="D284" s="178"/>
      <c r="E284" s="183">
        <v>90</v>
      </c>
      <c r="F284" s="188"/>
      <c r="G284" s="188"/>
      <c r="H284" s="188"/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  <c r="T284" s="189"/>
      <c r="U284" s="188"/>
      <c r="V284" s="164"/>
      <c r="W284" s="164"/>
      <c r="X284" s="164"/>
      <c r="Y284" s="164"/>
      <c r="Z284" s="164"/>
      <c r="AA284" s="164"/>
      <c r="AB284" s="164"/>
      <c r="AC284" s="164"/>
      <c r="AD284" s="164"/>
      <c r="AE284" s="164" t="s">
        <v>108</v>
      </c>
      <c r="AF284" s="164">
        <v>0</v>
      </c>
      <c r="AG284" s="164"/>
      <c r="AH284" s="164"/>
      <c r="AI284" s="164"/>
      <c r="AJ284" s="164"/>
      <c r="AK284" s="164"/>
      <c r="AL284" s="164"/>
      <c r="AM284" s="164"/>
      <c r="AN284" s="164"/>
      <c r="AO284" s="164"/>
      <c r="AP284" s="164"/>
      <c r="AQ284" s="164"/>
      <c r="AR284" s="164"/>
      <c r="AS284" s="164"/>
      <c r="AT284" s="164"/>
      <c r="AU284" s="164"/>
      <c r="AV284" s="164"/>
      <c r="AW284" s="164"/>
      <c r="AX284" s="164"/>
      <c r="AY284" s="164"/>
      <c r="AZ284" s="164"/>
      <c r="BA284" s="164"/>
      <c r="BB284" s="164"/>
      <c r="BC284" s="164"/>
      <c r="BD284" s="164"/>
      <c r="BE284" s="164"/>
      <c r="BF284" s="164"/>
      <c r="BG284" s="164"/>
      <c r="BH284" s="164"/>
    </row>
    <row r="285" spans="1:60" ht="22.5" outlineLevel="1" x14ac:dyDescent="0.2">
      <c r="A285" s="165"/>
      <c r="B285" s="175"/>
      <c r="C285" s="199" t="s">
        <v>285</v>
      </c>
      <c r="D285" s="178"/>
      <c r="E285" s="183"/>
      <c r="F285" s="188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9"/>
      <c r="U285" s="188"/>
      <c r="V285" s="164"/>
      <c r="W285" s="164"/>
      <c r="X285" s="164"/>
      <c r="Y285" s="164"/>
      <c r="Z285" s="164"/>
      <c r="AA285" s="164"/>
      <c r="AB285" s="164"/>
      <c r="AC285" s="164"/>
      <c r="AD285" s="164"/>
      <c r="AE285" s="164" t="s">
        <v>108</v>
      </c>
      <c r="AF285" s="164">
        <v>0</v>
      </c>
      <c r="AG285" s="164"/>
      <c r="AH285" s="164"/>
      <c r="AI285" s="164"/>
      <c r="AJ285" s="164"/>
      <c r="AK285" s="164"/>
      <c r="AL285" s="164"/>
      <c r="AM285" s="164"/>
      <c r="AN285" s="164"/>
      <c r="AO285" s="164"/>
      <c r="AP285" s="164"/>
      <c r="AQ285" s="164"/>
      <c r="AR285" s="164"/>
      <c r="AS285" s="164"/>
      <c r="AT285" s="164"/>
      <c r="AU285" s="164"/>
      <c r="AV285" s="164"/>
      <c r="AW285" s="164"/>
      <c r="AX285" s="164"/>
      <c r="AY285" s="164"/>
      <c r="AZ285" s="164"/>
      <c r="BA285" s="164"/>
      <c r="BB285" s="164"/>
      <c r="BC285" s="164"/>
      <c r="BD285" s="164"/>
      <c r="BE285" s="164"/>
      <c r="BF285" s="164"/>
      <c r="BG285" s="164"/>
      <c r="BH285" s="164"/>
    </row>
    <row r="286" spans="1:60" outlineLevel="1" x14ac:dyDescent="0.2">
      <c r="A286" s="165">
        <v>42</v>
      </c>
      <c r="B286" s="175" t="s">
        <v>286</v>
      </c>
      <c r="C286" s="198" t="s">
        <v>287</v>
      </c>
      <c r="D286" s="177" t="s">
        <v>105</v>
      </c>
      <c r="E286" s="182">
        <v>175</v>
      </c>
      <c r="F286" s="188">
        <v>7.4</v>
      </c>
      <c r="G286" s="188">
        <v>1295</v>
      </c>
      <c r="H286" s="188">
        <v>0</v>
      </c>
      <c r="I286" s="188">
        <f>ROUND(E286*H286,2)</f>
        <v>0</v>
      </c>
      <c r="J286" s="188">
        <v>7.4</v>
      </c>
      <c r="K286" s="188">
        <f>ROUND(E286*J286,2)</f>
        <v>1295</v>
      </c>
      <c r="L286" s="188">
        <v>21</v>
      </c>
      <c r="M286" s="188">
        <f>G286*(1+L286/100)</f>
        <v>1566.95</v>
      </c>
      <c r="N286" s="188">
        <v>1.685E-2</v>
      </c>
      <c r="O286" s="188">
        <f>ROUND(E286*N286,2)</f>
        <v>2.95</v>
      </c>
      <c r="P286" s="188">
        <v>0</v>
      </c>
      <c r="Q286" s="188">
        <f>ROUND(E286*P286,2)</f>
        <v>0</v>
      </c>
      <c r="R286" s="188"/>
      <c r="S286" s="188"/>
      <c r="T286" s="189">
        <v>1.2E-2</v>
      </c>
      <c r="U286" s="188">
        <f>ROUND(E286*T286,2)</f>
        <v>2.1</v>
      </c>
      <c r="V286" s="164"/>
      <c r="W286" s="164"/>
      <c r="X286" s="164"/>
      <c r="Y286" s="164"/>
      <c r="Z286" s="164"/>
      <c r="AA286" s="164"/>
      <c r="AB286" s="164"/>
      <c r="AC286" s="164"/>
      <c r="AD286" s="164"/>
      <c r="AE286" s="164" t="s">
        <v>283</v>
      </c>
      <c r="AF286" s="164"/>
      <c r="AG286" s="164"/>
      <c r="AH286" s="164"/>
      <c r="AI286" s="164"/>
      <c r="AJ286" s="164"/>
      <c r="AK286" s="164"/>
      <c r="AL286" s="164"/>
      <c r="AM286" s="164"/>
      <c r="AN286" s="164"/>
      <c r="AO286" s="164"/>
      <c r="AP286" s="164"/>
      <c r="AQ286" s="164"/>
      <c r="AR286" s="164"/>
      <c r="AS286" s="164"/>
      <c r="AT286" s="164"/>
      <c r="AU286" s="164"/>
      <c r="AV286" s="164"/>
      <c r="AW286" s="164"/>
      <c r="AX286" s="164"/>
      <c r="AY286" s="164"/>
      <c r="AZ286" s="164"/>
      <c r="BA286" s="164"/>
      <c r="BB286" s="164"/>
      <c r="BC286" s="164"/>
      <c r="BD286" s="164"/>
      <c r="BE286" s="164"/>
      <c r="BF286" s="164"/>
      <c r="BG286" s="164"/>
      <c r="BH286" s="164"/>
    </row>
    <row r="287" spans="1:60" ht="22.5" outlineLevel="1" x14ac:dyDescent="0.2">
      <c r="A287" s="165"/>
      <c r="B287" s="175"/>
      <c r="C287" s="199" t="s">
        <v>119</v>
      </c>
      <c r="D287" s="178"/>
      <c r="E287" s="183"/>
      <c r="F287" s="188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9"/>
      <c r="U287" s="188"/>
      <c r="V287" s="164"/>
      <c r="W287" s="164"/>
      <c r="X287" s="164"/>
      <c r="Y287" s="164"/>
      <c r="Z287" s="164"/>
      <c r="AA287" s="164"/>
      <c r="AB287" s="164"/>
      <c r="AC287" s="164"/>
      <c r="AD287" s="164"/>
      <c r="AE287" s="164" t="s">
        <v>108</v>
      </c>
      <c r="AF287" s="164">
        <v>0</v>
      </c>
      <c r="AG287" s="164"/>
      <c r="AH287" s="164"/>
      <c r="AI287" s="164"/>
      <c r="AJ287" s="164"/>
      <c r="AK287" s="164"/>
      <c r="AL287" s="164"/>
      <c r="AM287" s="164"/>
      <c r="AN287" s="164"/>
      <c r="AO287" s="164"/>
      <c r="AP287" s="164"/>
      <c r="AQ287" s="164"/>
      <c r="AR287" s="164"/>
      <c r="AS287" s="164"/>
      <c r="AT287" s="164"/>
      <c r="AU287" s="164"/>
      <c r="AV287" s="164"/>
      <c r="AW287" s="164"/>
      <c r="AX287" s="164"/>
      <c r="AY287" s="164"/>
      <c r="AZ287" s="164"/>
      <c r="BA287" s="164"/>
      <c r="BB287" s="164"/>
      <c r="BC287" s="164"/>
      <c r="BD287" s="164"/>
      <c r="BE287" s="164"/>
      <c r="BF287" s="164"/>
      <c r="BG287" s="164"/>
      <c r="BH287" s="164"/>
    </row>
    <row r="288" spans="1:60" outlineLevel="1" x14ac:dyDescent="0.2">
      <c r="A288" s="165"/>
      <c r="B288" s="175"/>
      <c r="C288" s="199" t="s">
        <v>284</v>
      </c>
      <c r="D288" s="178"/>
      <c r="E288" s="183">
        <v>85</v>
      </c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9"/>
      <c r="U288" s="188"/>
      <c r="V288" s="164"/>
      <c r="W288" s="164"/>
      <c r="X288" s="164"/>
      <c r="Y288" s="164"/>
      <c r="Z288" s="164"/>
      <c r="AA288" s="164"/>
      <c r="AB288" s="164"/>
      <c r="AC288" s="164"/>
      <c r="AD288" s="164"/>
      <c r="AE288" s="164" t="s">
        <v>108</v>
      </c>
      <c r="AF288" s="164">
        <v>0</v>
      </c>
      <c r="AG288" s="164"/>
      <c r="AH288" s="164"/>
      <c r="AI288" s="164"/>
      <c r="AJ288" s="164"/>
      <c r="AK288" s="164"/>
      <c r="AL288" s="164"/>
      <c r="AM288" s="164"/>
      <c r="AN288" s="164"/>
      <c r="AO288" s="164"/>
      <c r="AP288" s="164"/>
      <c r="AQ288" s="164"/>
      <c r="AR288" s="164"/>
      <c r="AS288" s="164"/>
      <c r="AT288" s="164"/>
      <c r="AU288" s="164"/>
      <c r="AV288" s="164"/>
      <c r="AW288" s="164"/>
      <c r="AX288" s="164"/>
      <c r="AY288" s="164"/>
      <c r="AZ288" s="164"/>
      <c r="BA288" s="164"/>
      <c r="BB288" s="164"/>
      <c r="BC288" s="164"/>
      <c r="BD288" s="164"/>
      <c r="BE288" s="164"/>
      <c r="BF288" s="164"/>
      <c r="BG288" s="164"/>
      <c r="BH288" s="164"/>
    </row>
    <row r="289" spans="1:60" outlineLevel="1" x14ac:dyDescent="0.2">
      <c r="A289" s="165"/>
      <c r="B289" s="175"/>
      <c r="C289" s="199" t="s">
        <v>130</v>
      </c>
      <c r="D289" s="178"/>
      <c r="E289" s="183">
        <v>90</v>
      </c>
      <c r="F289" s="188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9"/>
      <c r="U289" s="188"/>
      <c r="V289" s="164"/>
      <c r="W289" s="164"/>
      <c r="X289" s="164"/>
      <c r="Y289" s="164"/>
      <c r="Z289" s="164"/>
      <c r="AA289" s="164"/>
      <c r="AB289" s="164"/>
      <c r="AC289" s="164"/>
      <c r="AD289" s="164"/>
      <c r="AE289" s="164" t="s">
        <v>108</v>
      </c>
      <c r="AF289" s="164">
        <v>0</v>
      </c>
      <c r="AG289" s="164"/>
      <c r="AH289" s="164"/>
      <c r="AI289" s="164"/>
      <c r="AJ289" s="164"/>
      <c r="AK289" s="164"/>
      <c r="AL289" s="164"/>
      <c r="AM289" s="164"/>
      <c r="AN289" s="164"/>
      <c r="AO289" s="164"/>
      <c r="AP289" s="164"/>
      <c r="AQ289" s="164"/>
      <c r="AR289" s="164"/>
      <c r="AS289" s="164"/>
      <c r="AT289" s="164"/>
      <c r="AU289" s="164"/>
      <c r="AV289" s="164"/>
      <c r="AW289" s="164"/>
      <c r="AX289" s="164"/>
      <c r="AY289" s="164"/>
      <c r="AZ289" s="164"/>
      <c r="BA289" s="164"/>
      <c r="BB289" s="164"/>
      <c r="BC289" s="164"/>
      <c r="BD289" s="164"/>
      <c r="BE289" s="164"/>
      <c r="BF289" s="164"/>
      <c r="BG289" s="164"/>
      <c r="BH289" s="164"/>
    </row>
    <row r="290" spans="1:60" ht="22.5" outlineLevel="1" x14ac:dyDescent="0.2">
      <c r="A290" s="165"/>
      <c r="B290" s="175"/>
      <c r="C290" s="199" t="s">
        <v>288</v>
      </c>
      <c r="D290" s="178"/>
      <c r="E290" s="183"/>
      <c r="F290" s="188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9"/>
      <c r="U290" s="188"/>
      <c r="V290" s="164"/>
      <c r="W290" s="164"/>
      <c r="X290" s="164"/>
      <c r="Y290" s="164"/>
      <c r="Z290" s="164"/>
      <c r="AA290" s="164"/>
      <c r="AB290" s="164"/>
      <c r="AC290" s="164"/>
      <c r="AD290" s="164"/>
      <c r="AE290" s="164" t="s">
        <v>108</v>
      </c>
      <c r="AF290" s="164">
        <v>0</v>
      </c>
      <c r="AG290" s="164"/>
      <c r="AH290" s="164"/>
      <c r="AI290" s="164"/>
      <c r="AJ290" s="164"/>
      <c r="AK290" s="164"/>
      <c r="AL290" s="164"/>
      <c r="AM290" s="164"/>
      <c r="AN290" s="164"/>
      <c r="AO290" s="164"/>
      <c r="AP290" s="164"/>
      <c r="AQ290" s="164"/>
      <c r="AR290" s="164"/>
      <c r="AS290" s="164"/>
      <c r="AT290" s="164"/>
      <c r="AU290" s="164"/>
      <c r="AV290" s="164"/>
      <c r="AW290" s="164"/>
      <c r="AX290" s="164"/>
      <c r="AY290" s="164"/>
      <c r="AZ290" s="164"/>
      <c r="BA290" s="164"/>
      <c r="BB290" s="164"/>
      <c r="BC290" s="164"/>
      <c r="BD290" s="164"/>
      <c r="BE290" s="164"/>
      <c r="BF290" s="164"/>
      <c r="BG290" s="164"/>
      <c r="BH290" s="164"/>
    </row>
    <row r="291" spans="1:60" outlineLevel="1" x14ac:dyDescent="0.2">
      <c r="A291" s="165">
        <v>43</v>
      </c>
      <c r="B291" s="175" t="s">
        <v>289</v>
      </c>
      <c r="C291" s="198" t="s">
        <v>290</v>
      </c>
      <c r="D291" s="177" t="s">
        <v>105</v>
      </c>
      <c r="E291" s="182">
        <v>175</v>
      </c>
      <c r="F291" s="188">
        <v>2.8</v>
      </c>
      <c r="G291" s="188">
        <v>490</v>
      </c>
      <c r="H291" s="188">
        <v>0</v>
      </c>
      <c r="I291" s="188">
        <f>ROUND(E291*H291,2)</f>
        <v>0</v>
      </c>
      <c r="J291" s="188">
        <v>2.8</v>
      </c>
      <c r="K291" s="188">
        <f>ROUND(E291*J291,2)</f>
        <v>490</v>
      </c>
      <c r="L291" s="188">
        <v>21</v>
      </c>
      <c r="M291" s="188">
        <f>G291*(1+L291/100)</f>
        <v>592.9</v>
      </c>
      <c r="N291" s="188">
        <v>0</v>
      </c>
      <c r="O291" s="188">
        <f>ROUND(E291*N291,2)</f>
        <v>0</v>
      </c>
      <c r="P291" s="188">
        <v>0</v>
      </c>
      <c r="Q291" s="188">
        <f>ROUND(E291*P291,2)</f>
        <v>0</v>
      </c>
      <c r="R291" s="188"/>
      <c r="S291" s="188"/>
      <c r="T291" s="189">
        <v>1.2E-2</v>
      </c>
      <c r="U291" s="188">
        <f>ROUND(E291*T291,2)</f>
        <v>2.1</v>
      </c>
      <c r="V291" s="164"/>
      <c r="W291" s="164"/>
      <c r="X291" s="164"/>
      <c r="Y291" s="164"/>
      <c r="Z291" s="164"/>
      <c r="AA291" s="164"/>
      <c r="AB291" s="164"/>
      <c r="AC291" s="164"/>
      <c r="AD291" s="164"/>
      <c r="AE291" s="164" t="s">
        <v>283</v>
      </c>
      <c r="AF291" s="164"/>
      <c r="AG291" s="164"/>
      <c r="AH291" s="164"/>
      <c r="AI291" s="164"/>
      <c r="AJ291" s="164"/>
      <c r="AK291" s="164"/>
      <c r="AL291" s="164"/>
      <c r="AM291" s="164"/>
      <c r="AN291" s="164"/>
      <c r="AO291" s="164"/>
      <c r="AP291" s="164"/>
      <c r="AQ291" s="164"/>
      <c r="AR291" s="164"/>
      <c r="AS291" s="164"/>
      <c r="AT291" s="164"/>
      <c r="AU291" s="164"/>
      <c r="AV291" s="164"/>
      <c r="AW291" s="164"/>
      <c r="AX291" s="164"/>
      <c r="AY291" s="164"/>
      <c r="AZ291" s="164"/>
      <c r="BA291" s="164"/>
      <c r="BB291" s="164"/>
      <c r="BC291" s="164"/>
      <c r="BD291" s="164"/>
      <c r="BE291" s="164"/>
      <c r="BF291" s="164"/>
      <c r="BG291" s="164"/>
      <c r="BH291" s="164"/>
    </row>
    <row r="292" spans="1:60" ht="22.5" outlineLevel="1" x14ac:dyDescent="0.2">
      <c r="A292" s="165"/>
      <c r="B292" s="175"/>
      <c r="C292" s="199" t="s">
        <v>119</v>
      </c>
      <c r="D292" s="178"/>
      <c r="E292" s="183"/>
      <c r="F292" s="188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9"/>
      <c r="U292" s="188"/>
      <c r="V292" s="164"/>
      <c r="W292" s="164"/>
      <c r="X292" s="164"/>
      <c r="Y292" s="164"/>
      <c r="Z292" s="164"/>
      <c r="AA292" s="164"/>
      <c r="AB292" s="164"/>
      <c r="AC292" s="164"/>
      <c r="AD292" s="164"/>
      <c r="AE292" s="164" t="s">
        <v>108</v>
      </c>
      <c r="AF292" s="164">
        <v>0</v>
      </c>
      <c r="AG292" s="164"/>
      <c r="AH292" s="164"/>
      <c r="AI292" s="164"/>
      <c r="AJ292" s="164"/>
      <c r="AK292" s="164"/>
      <c r="AL292" s="164"/>
      <c r="AM292" s="164"/>
      <c r="AN292" s="164"/>
      <c r="AO292" s="164"/>
      <c r="AP292" s="164"/>
      <c r="AQ292" s="164"/>
      <c r="AR292" s="164"/>
      <c r="AS292" s="164"/>
      <c r="AT292" s="164"/>
      <c r="AU292" s="164"/>
      <c r="AV292" s="164"/>
      <c r="AW292" s="164"/>
      <c r="AX292" s="164"/>
      <c r="AY292" s="164"/>
      <c r="AZ292" s="164"/>
      <c r="BA292" s="164"/>
      <c r="BB292" s="164"/>
      <c r="BC292" s="164"/>
      <c r="BD292" s="164"/>
      <c r="BE292" s="164"/>
      <c r="BF292" s="164"/>
      <c r="BG292" s="164"/>
      <c r="BH292" s="164"/>
    </row>
    <row r="293" spans="1:60" outlineLevel="1" x14ac:dyDescent="0.2">
      <c r="A293" s="165"/>
      <c r="B293" s="175"/>
      <c r="C293" s="199" t="s">
        <v>284</v>
      </c>
      <c r="D293" s="178"/>
      <c r="E293" s="183">
        <v>85</v>
      </c>
      <c r="F293" s="188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9"/>
      <c r="U293" s="188"/>
      <c r="V293" s="164"/>
      <c r="W293" s="164"/>
      <c r="X293" s="164"/>
      <c r="Y293" s="164"/>
      <c r="Z293" s="164"/>
      <c r="AA293" s="164"/>
      <c r="AB293" s="164"/>
      <c r="AC293" s="164"/>
      <c r="AD293" s="164"/>
      <c r="AE293" s="164" t="s">
        <v>108</v>
      </c>
      <c r="AF293" s="164">
        <v>0</v>
      </c>
      <c r="AG293" s="164"/>
      <c r="AH293" s="164"/>
      <c r="AI293" s="164"/>
      <c r="AJ293" s="164"/>
      <c r="AK293" s="164"/>
      <c r="AL293" s="164"/>
      <c r="AM293" s="164"/>
      <c r="AN293" s="164"/>
      <c r="AO293" s="164"/>
      <c r="AP293" s="164"/>
      <c r="AQ293" s="164"/>
      <c r="AR293" s="164"/>
      <c r="AS293" s="164"/>
      <c r="AT293" s="164"/>
      <c r="AU293" s="164"/>
      <c r="AV293" s="164"/>
      <c r="AW293" s="164"/>
      <c r="AX293" s="164"/>
      <c r="AY293" s="164"/>
      <c r="AZ293" s="164"/>
      <c r="BA293" s="164"/>
      <c r="BB293" s="164"/>
      <c r="BC293" s="164"/>
      <c r="BD293" s="164"/>
      <c r="BE293" s="164"/>
      <c r="BF293" s="164"/>
      <c r="BG293" s="164"/>
      <c r="BH293" s="164"/>
    </row>
    <row r="294" spans="1:60" outlineLevel="1" x14ac:dyDescent="0.2">
      <c r="A294" s="165"/>
      <c r="B294" s="175"/>
      <c r="C294" s="199" t="s">
        <v>130</v>
      </c>
      <c r="D294" s="178"/>
      <c r="E294" s="183">
        <v>90</v>
      </c>
      <c r="F294" s="188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9"/>
      <c r="U294" s="188"/>
      <c r="V294" s="164"/>
      <c r="W294" s="164"/>
      <c r="X294" s="164"/>
      <c r="Y294" s="164"/>
      <c r="Z294" s="164"/>
      <c r="AA294" s="164"/>
      <c r="AB294" s="164"/>
      <c r="AC294" s="164"/>
      <c r="AD294" s="164"/>
      <c r="AE294" s="164" t="s">
        <v>108</v>
      </c>
      <c r="AF294" s="164">
        <v>0</v>
      </c>
      <c r="AG294" s="164"/>
      <c r="AH294" s="164"/>
      <c r="AI294" s="164"/>
      <c r="AJ294" s="164"/>
      <c r="AK294" s="164"/>
      <c r="AL294" s="164"/>
      <c r="AM294" s="164"/>
      <c r="AN294" s="164"/>
      <c r="AO294" s="164"/>
      <c r="AP294" s="164"/>
      <c r="AQ294" s="164"/>
      <c r="AR294" s="164"/>
      <c r="AS294" s="164"/>
      <c r="AT294" s="164"/>
      <c r="AU294" s="164"/>
      <c r="AV294" s="164"/>
      <c r="AW294" s="164"/>
      <c r="AX294" s="164"/>
      <c r="AY294" s="164"/>
      <c r="AZ294" s="164"/>
      <c r="BA294" s="164"/>
      <c r="BB294" s="164"/>
      <c r="BC294" s="164"/>
      <c r="BD294" s="164"/>
      <c r="BE294" s="164"/>
      <c r="BF294" s="164"/>
      <c r="BG294" s="164"/>
      <c r="BH294" s="164"/>
    </row>
    <row r="295" spans="1:60" ht="22.5" outlineLevel="1" x14ac:dyDescent="0.2">
      <c r="A295" s="192"/>
      <c r="B295" s="193"/>
      <c r="C295" s="202" t="s">
        <v>291</v>
      </c>
      <c r="D295" s="194"/>
      <c r="E295" s="195"/>
      <c r="F295" s="196"/>
      <c r="G295" s="196"/>
      <c r="H295" s="196"/>
      <c r="I295" s="196"/>
      <c r="J295" s="196"/>
      <c r="K295" s="196"/>
      <c r="L295" s="196"/>
      <c r="M295" s="196"/>
      <c r="N295" s="196"/>
      <c r="O295" s="196"/>
      <c r="P295" s="196"/>
      <c r="Q295" s="196"/>
      <c r="R295" s="196"/>
      <c r="S295" s="196"/>
      <c r="T295" s="197"/>
      <c r="U295" s="196"/>
      <c r="V295" s="164"/>
      <c r="W295" s="164"/>
      <c r="X295" s="164"/>
      <c r="Y295" s="164"/>
      <c r="Z295" s="164"/>
      <c r="AA295" s="164"/>
      <c r="AB295" s="164"/>
      <c r="AC295" s="164"/>
      <c r="AD295" s="164"/>
      <c r="AE295" s="164" t="s">
        <v>108</v>
      </c>
      <c r="AF295" s="164">
        <v>0</v>
      </c>
      <c r="AG295" s="164"/>
      <c r="AH295" s="164"/>
      <c r="AI295" s="164"/>
      <c r="AJ295" s="164"/>
      <c r="AK295" s="164"/>
      <c r="AL295" s="164"/>
      <c r="AM295" s="164"/>
      <c r="AN295" s="164"/>
      <c r="AO295" s="164"/>
      <c r="AP295" s="164"/>
      <c r="AQ295" s="164"/>
      <c r="AR295" s="164"/>
      <c r="AS295" s="164"/>
      <c r="AT295" s="164"/>
      <c r="AU295" s="164"/>
      <c r="AV295" s="164"/>
      <c r="AW295" s="164"/>
      <c r="AX295" s="164"/>
      <c r="AY295" s="164"/>
      <c r="AZ295" s="164"/>
      <c r="BA295" s="164"/>
      <c r="BB295" s="164"/>
      <c r="BC295" s="164"/>
      <c r="BD295" s="164"/>
      <c r="BE295" s="164"/>
      <c r="BF295" s="164"/>
      <c r="BG295" s="164"/>
      <c r="BH295" s="164"/>
    </row>
    <row r="296" spans="1:60" x14ac:dyDescent="0.2">
      <c r="A296" s="6"/>
      <c r="B296" s="7" t="s">
        <v>173</v>
      </c>
      <c r="C296" s="203" t="s">
        <v>173</v>
      </c>
      <c r="D296" s="9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AC296">
        <v>15</v>
      </c>
      <c r="AD296">
        <v>21</v>
      </c>
    </row>
    <row r="297" spans="1:60" x14ac:dyDescent="0.2">
      <c r="C297" s="204"/>
      <c r="D297" s="159"/>
      <c r="AE297" t="s">
        <v>292</v>
      </c>
    </row>
    <row r="298" spans="1:60" x14ac:dyDescent="0.2">
      <c r="D298" s="159"/>
    </row>
    <row r="299" spans="1:60" x14ac:dyDescent="0.2">
      <c r="D299" s="159"/>
    </row>
    <row r="300" spans="1:60" x14ac:dyDescent="0.2">
      <c r="D300" s="159"/>
    </row>
    <row r="301" spans="1:60" x14ac:dyDescent="0.2">
      <c r="D301" s="159"/>
    </row>
    <row r="302" spans="1:60" x14ac:dyDescent="0.2">
      <c r="D302" s="159"/>
    </row>
    <row r="303" spans="1:60" x14ac:dyDescent="0.2">
      <c r="D303" s="159"/>
    </row>
    <row r="304" spans="1:60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ZL30  ZL30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'ZL30  ZL30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2015-08-14T11:30:56Z</dcterms:modified>
</cp:coreProperties>
</file>